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90" yWindow="-75" windowWidth="18510" windowHeight="11205"/>
  </bookViews>
  <sheets>
    <sheet name="Всего по МО пр. №1-мз " sheetId="23" r:id="rId1"/>
    <sheet name="Всего по МО пр. №1-1мз " sheetId="29" r:id="rId2"/>
    <sheet name="Прил №2-мз" sheetId="20" r:id="rId3"/>
    <sheet name="прил №3-мз" sheetId="13" r:id="rId4"/>
    <sheet name="прил №6-мз" sheetId="21" r:id="rId5"/>
    <sheet name="прил №10" sheetId="28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'Всего по МО пр. №1-мз '!$A$8:$W$10</definedName>
    <definedName name="АНЯ">[1]Справочник!$B$2:$B$256</definedName>
    <definedName name="_xlnm.Print_Titles" localSheetId="1">'Всего по МО пр. №1-1мз '!$6:$9</definedName>
    <definedName name="_xlnm.Print_Titles" localSheetId="0">'Всего по МО пр. №1-мз '!$8:$11</definedName>
    <definedName name="_xlnm.Print_Titles" localSheetId="2">'Прил №2-мз'!$7:$7</definedName>
    <definedName name="учреждение">[2]Справочник!$B$2:$B$256</definedName>
  </definedNames>
  <calcPr calcId="125725"/>
  <customWorkbookViews>
    <customWorkbookView name="Кушакова - Личное представление" guid="{86FAF459-B572-4CC3-9D65-756FA18EFF75}" mergeInterval="0" personalView="1" maximized="1" xWindow="1" yWindow="1" windowWidth="1280" windowHeight="799" activeSheetId="1"/>
  </customWorkbookViews>
</workbook>
</file>

<file path=xl/calcChain.xml><?xml version="1.0" encoding="utf-8"?>
<calcChain xmlns="http://schemas.openxmlformats.org/spreadsheetml/2006/main">
  <c r="G12" i="28"/>
  <c r="F12"/>
  <c r="E12"/>
  <c r="D12"/>
  <c r="C12"/>
  <c r="B12"/>
  <c r="G11"/>
  <c r="F11"/>
  <c r="E11"/>
  <c r="D11"/>
  <c r="C11"/>
  <c r="B11"/>
  <c r="G10"/>
  <c r="F10"/>
  <c r="E10"/>
  <c r="D10"/>
  <c r="C10"/>
  <c r="B10"/>
  <c r="C10" i="21"/>
  <c r="D9"/>
  <c r="C9"/>
  <c r="D8"/>
  <c r="C8"/>
  <c r="K40" i="20" l="1"/>
  <c r="I40"/>
  <c r="G40"/>
  <c r="L38"/>
  <c r="K38"/>
  <c r="J38"/>
  <c r="I38"/>
  <c r="H38"/>
  <c r="G38"/>
  <c r="F38"/>
  <c r="C38"/>
  <c r="L37"/>
  <c r="K37"/>
  <c r="J37"/>
  <c r="I37"/>
  <c r="H37"/>
  <c r="G37"/>
  <c r="F37"/>
  <c r="C37"/>
  <c r="L36"/>
  <c r="K36"/>
  <c r="J36"/>
  <c r="I36"/>
  <c r="H36"/>
  <c r="G36"/>
  <c r="F36"/>
  <c r="C36"/>
  <c r="L35"/>
  <c r="K35"/>
  <c r="J35"/>
  <c r="I35"/>
  <c r="H35"/>
  <c r="G35"/>
  <c r="F35"/>
  <c r="C35"/>
  <c r="L34"/>
  <c r="K34"/>
  <c r="J34"/>
  <c r="I34"/>
  <c r="H34"/>
  <c r="G34"/>
  <c r="F34"/>
  <c r="C34"/>
  <c r="L33"/>
  <c r="K33"/>
  <c r="J33"/>
  <c r="I33"/>
  <c r="H33"/>
  <c r="G33"/>
  <c r="F33"/>
  <c r="C33"/>
  <c r="L32"/>
  <c r="K32"/>
  <c r="J32"/>
  <c r="I32"/>
  <c r="H32"/>
  <c r="G32"/>
  <c r="F32"/>
  <c r="C32"/>
  <c r="L31"/>
  <c r="K31"/>
  <c r="J31"/>
  <c r="I31"/>
  <c r="H31"/>
  <c r="G31"/>
  <c r="F31"/>
  <c r="C31"/>
  <c r="L30"/>
  <c r="K30"/>
  <c r="J30"/>
  <c r="I30"/>
  <c r="H30"/>
  <c r="G30"/>
  <c r="F30"/>
  <c r="C30"/>
  <c r="L29"/>
  <c r="K29"/>
  <c r="J29"/>
  <c r="I29"/>
  <c r="H29"/>
  <c r="G29"/>
  <c r="F29"/>
  <c r="C29"/>
  <c r="L28"/>
  <c r="K28"/>
  <c r="J28"/>
  <c r="I28"/>
  <c r="H28"/>
  <c r="G28"/>
  <c r="F28"/>
  <c r="C28"/>
  <c r="L27"/>
  <c r="K27"/>
  <c r="J27"/>
  <c r="I27"/>
  <c r="H27"/>
  <c r="G27"/>
  <c r="F27"/>
  <c r="C27"/>
  <c r="L26"/>
  <c r="K26"/>
  <c r="J26"/>
  <c r="I26"/>
  <c r="H26"/>
  <c r="G26"/>
  <c r="F26"/>
  <c r="C26"/>
  <c r="L25"/>
  <c r="K25"/>
  <c r="J25"/>
  <c r="I25"/>
  <c r="H25"/>
  <c r="G25"/>
  <c r="F25"/>
  <c r="C25"/>
  <c r="L24"/>
  <c r="K24"/>
  <c r="J24"/>
  <c r="I24"/>
  <c r="H24"/>
  <c r="G24"/>
  <c r="F24"/>
  <c r="C24"/>
  <c r="L23"/>
  <c r="K23"/>
  <c r="J23"/>
  <c r="I23"/>
  <c r="H23"/>
  <c r="G23"/>
  <c r="F23"/>
  <c r="C23"/>
  <c r="L22"/>
  <c r="K22"/>
  <c r="J22"/>
  <c r="I22"/>
  <c r="H22"/>
  <c r="G22"/>
  <c r="F22"/>
  <c r="C22"/>
  <c r="L21"/>
  <c r="K21"/>
  <c r="J21"/>
  <c r="I21"/>
  <c r="H21"/>
  <c r="G21"/>
  <c r="F21"/>
  <c r="C21"/>
  <c r="L20"/>
  <c r="K20"/>
  <c r="J20"/>
  <c r="I20"/>
  <c r="H20"/>
  <c r="G20"/>
  <c r="F20"/>
  <c r="C20"/>
  <c r="L19"/>
  <c r="K19"/>
  <c r="J19"/>
  <c r="I19"/>
  <c r="H19"/>
  <c r="G19"/>
  <c r="F19"/>
  <c r="C19"/>
  <c r="L18"/>
  <c r="K18"/>
  <c r="J18"/>
  <c r="I18"/>
  <c r="H18"/>
  <c r="G18"/>
  <c r="F18"/>
  <c r="C18"/>
  <c r="N17"/>
  <c r="M17"/>
  <c r="L17"/>
  <c r="K17"/>
  <c r="J17"/>
  <c r="I17"/>
  <c r="H17"/>
  <c r="G17"/>
  <c r="F17"/>
  <c r="E17"/>
  <c r="D17"/>
  <c r="C17"/>
  <c r="N16"/>
  <c r="M16"/>
  <c r="L16"/>
  <c r="K16"/>
  <c r="J16"/>
  <c r="I16"/>
  <c r="H16"/>
  <c r="G16"/>
  <c r="F16"/>
  <c r="E16"/>
  <c r="D16"/>
  <c r="C16"/>
  <c r="N15"/>
  <c r="M15"/>
  <c r="L15"/>
  <c r="K15"/>
  <c r="J15"/>
  <c r="I15"/>
  <c r="H15"/>
  <c r="G15"/>
  <c r="F15"/>
  <c r="E15"/>
  <c r="D15"/>
  <c r="C15"/>
  <c r="N14"/>
  <c r="M14"/>
  <c r="L14"/>
  <c r="K14"/>
  <c r="J14"/>
  <c r="I14"/>
  <c r="H14"/>
  <c r="G14"/>
  <c r="F14"/>
  <c r="E14"/>
  <c r="D14"/>
  <c r="C14"/>
  <c r="N13"/>
  <c r="M13"/>
  <c r="L13"/>
  <c r="K13"/>
  <c r="J13"/>
  <c r="I13"/>
  <c r="H13"/>
  <c r="G13"/>
  <c r="F13"/>
  <c r="E13"/>
  <c r="D13"/>
  <c r="C13"/>
  <c r="N12"/>
  <c r="M12"/>
  <c r="M11" s="1"/>
  <c r="L12"/>
  <c r="K12"/>
  <c r="J12"/>
  <c r="I12"/>
  <c r="H12"/>
  <c r="G12"/>
  <c r="F12"/>
  <c r="E12"/>
  <c r="E11" s="1"/>
  <c r="E39" s="1"/>
  <c r="D12"/>
  <c r="D11" s="1"/>
  <c r="D39" s="1"/>
  <c r="C12"/>
  <c r="C11" s="1"/>
  <c r="C39" s="1"/>
  <c r="J11"/>
  <c r="J39" s="1"/>
  <c r="F11"/>
  <c r="F39" s="1"/>
  <c r="G11" l="1"/>
  <c r="G39" s="1"/>
  <c r="K11"/>
  <c r="K39" s="1"/>
  <c r="I11"/>
  <c r="I39" s="1"/>
  <c r="H11"/>
  <c r="H39" s="1"/>
  <c r="L11"/>
  <c r="L39" s="1"/>
  <c r="T14" i="29" l="1"/>
  <c r="S14"/>
  <c r="R14"/>
  <c r="Q14"/>
  <c r="P14"/>
  <c r="P10" s="1"/>
  <c r="N14"/>
  <c r="M14"/>
  <c r="G14"/>
  <c r="W13"/>
  <c r="T13"/>
  <c r="S13"/>
  <c r="R13"/>
  <c r="Q13"/>
  <c r="P13"/>
  <c r="N13"/>
  <c r="M13"/>
  <c r="L13"/>
  <c r="K13"/>
  <c r="J13"/>
  <c r="H13"/>
  <c r="F13"/>
  <c r="E13"/>
  <c r="D13"/>
  <c r="C13"/>
  <c r="W12"/>
  <c r="T12"/>
  <c r="S12"/>
  <c r="R12"/>
  <c r="Q12"/>
  <c r="P12"/>
  <c r="O12" s="1"/>
  <c r="N12"/>
  <c r="M12"/>
  <c r="L12"/>
  <c r="K12"/>
  <c r="J12"/>
  <c r="H12"/>
  <c r="F12"/>
  <c r="E12"/>
  <c r="D12"/>
  <c r="C12"/>
  <c r="W11"/>
  <c r="T11"/>
  <c r="S11"/>
  <c r="R11"/>
  <c r="Q11"/>
  <c r="P11"/>
  <c r="N11"/>
  <c r="M11"/>
  <c r="L11"/>
  <c r="L10" s="1"/>
  <c r="K11"/>
  <c r="J11"/>
  <c r="H11"/>
  <c r="F11"/>
  <c r="E11"/>
  <c r="D11"/>
  <c r="C11"/>
  <c r="C10" s="1"/>
  <c r="U11" l="1"/>
  <c r="V12"/>
  <c r="I13"/>
  <c r="V13"/>
  <c r="R10"/>
  <c r="H10"/>
  <c r="M10"/>
  <c r="U14"/>
  <c r="V11"/>
  <c r="K10"/>
  <c r="V14"/>
  <c r="I11"/>
  <c r="G11" s="1"/>
  <c r="I12"/>
  <c r="G12" s="1"/>
  <c r="O14"/>
  <c r="Q10"/>
  <c r="D10"/>
  <c r="N10"/>
  <c r="T10"/>
  <c r="U12"/>
  <c r="E10"/>
  <c r="O13"/>
  <c r="G13"/>
  <c r="F10"/>
  <c r="S10"/>
  <c r="U13"/>
  <c r="U10" s="1"/>
  <c r="J10"/>
  <c r="O11"/>
  <c r="O10" l="1"/>
  <c r="V10"/>
  <c r="I10"/>
  <c r="S21" i="23"/>
  <c r="U21" s="1"/>
  <c r="R21"/>
  <c r="Q21"/>
  <c r="P21"/>
  <c r="O21"/>
  <c r="N21"/>
  <c r="M21"/>
  <c r="L21"/>
  <c r="K21"/>
  <c r="J21"/>
  <c r="I21"/>
  <c r="H21"/>
  <c r="G21"/>
  <c r="E21"/>
  <c r="D21"/>
  <c r="C21"/>
  <c r="K19"/>
  <c r="J19"/>
  <c r="I19"/>
  <c r="H19"/>
  <c r="G19"/>
  <c r="E19"/>
  <c r="F19" s="1"/>
  <c r="D19"/>
  <c r="C19"/>
  <c r="S18"/>
  <c r="U18" s="1"/>
  <c r="R18"/>
  <c r="Q18"/>
  <c r="P18"/>
  <c r="O18"/>
  <c r="M18"/>
  <c r="K18"/>
  <c r="J18"/>
  <c r="I18"/>
  <c r="H18"/>
  <c r="G18"/>
  <c r="E18"/>
  <c r="D18"/>
  <c r="C18"/>
  <c r="S17"/>
  <c r="R17"/>
  <c r="Q17"/>
  <c r="P17"/>
  <c r="O17"/>
  <c r="T17" s="1"/>
  <c r="M17"/>
  <c r="K17"/>
  <c r="J17"/>
  <c r="I17"/>
  <c r="H17"/>
  <c r="G17"/>
  <c r="E17"/>
  <c r="F17" s="1"/>
  <c r="D17"/>
  <c r="C17"/>
  <c r="S16"/>
  <c r="U16" s="1"/>
  <c r="R16"/>
  <c r="Q16"/>
  <c r="P16"/>
  <c r="O16"/>
  <c r="M16"/>
  <c r="L16"/>
  <c r="K16"/>
  <c r="J16"/>
  <c r="I16"/>
  <c r="H16"/>
  <c r="G16"/>
  <c r="E16"/>
  <c r="D16"/>
  <c r="C16"/>
  <c r="S15"/>
  <c r="R15"/>
  <c r="Q15"/>
  <c r="P15"/>
  <c r="P12" s="1"/>
  <c r="O15"/>
  <c r="M15"/>
  <c r="L15"/>
  <c r="K15"/>
  <c r="J15"/>
  <c r="I15"/>
  <c r="H15"/>
  <c r="G15"/>
  <c r="E15"/>
  <c r="F15" s="1"/>
  <c r="D15"/>
  <c r="C15"/>
  <c r="S14"/>
  <c r="R14"/>
  <c r="Q14"/>
  <c r="P14"/>
  <c r="O14"/>
  <c r="T14" s="1"/>
  <c r="M14"/>
  <c r="L14"/>
  <c r="K14"/>
  <c r="J14"/>
  <c r="I14"/>
  <c r="H14"/>
  <c r="G14"/>
  <c r="F14"/>
  <c r="E14"/>
  <c r="D14"/>
  <c r="C14"/>
  <c r="S13"/>
  <c r="R13"/>
  <c r="Q13"/>
  <c r="Q12" s="1"/>
  <c r="P13"/>
  <c r="O13"/>
  <c r="T13" s="1"/>
  <c r="M13"/>
  <c r="L13"/>
  <c r="K13"/>
  <c r="J13"/>
  <c r="I13"/>
  <c r="H13"/>
  <c r="G13"/>
  <c r="E13"/>
  <c r="F13" s="1"/>
  <c r="D13"/>
  <c r="C13"/>
  <c r="M12"/>
  <c r="E12"/>
  <c r="I12" l="1"/>
  <c r="U14"/>
  <c r="J12"/>
  <c r="N13"/>
  <c r="R12"/>
  <c r="N15"/>
  <c r="U15"/>
  <c r="N16"/>
  <c r="T21"/>
  <c r="D12"/>
  <c r="F16"/>
  <c r="U17"/>
  <c r="C12"/>
  <c r="G12"/>
  <c r="K12"/>
  <c r="H12"/>
  <c r="F12" s="1"/>
  <c r="L12"/>
  <c r="F18"/>
  <c r="N18"/>
  <c r="F21"/>
  <c r="T15"/>
  <c r="N14"/>
  <c r="T16"/>
  <c r="N17"/>
  <c r="N12" s="1"/>
  <c r="T18"/>
  <c r="O12"/>
  <c r="S12"/>
  <c r="U13"/>
  <c r="U12" l="1"/>
  <c r="T12"/>
</calcChain>
</file>

<file path=xl/sharedStrings.xml><?xml version="1.0" encoding="utf-8"?>
<sst xmlns="http://schemas.openxmlformats.org/spreadsheetml/2006/main" count="404" uniqueCount="204">
  <si>
    <t>Сравнительная эффективность</t>
  </si>
  <si>
    <t>№</t>
  </si>
  <si>
    <t>№ п/п</t>
  </si>
  <si>
    <t>указать муниципальное образование</t>
  </si>
  <si>
    <t>1</t>
  </si>
  <si>
    <t>2</t>
  </si>
  <si>
    <t>1.1</t>
  </si>
  <si>
    <t>1.2</t>
  </si>
  <si>
    <t>1.3</t>
  </si>
  <si>
    <t>3</t>
  </si>
  <si>
    <t>4</t>
  </si>
  <si>
    <t>в т.ч.</t>
  </si>
  <si>
    <t xml:space="preserve">% 
</t>
  </si>
  <si>
    <t>Х</t>
  </si>
  <si>
    <t>Структура системы закупок в МО:</t>
  </si>
  <si>
    <t xml:space="preserve"> по</t>
  </si>
  <si>
    <t>х</t>
  </si>
  <si>
    <t>Количество  лотов</t>
  </si>
  <si>
    <t>8 = гр9+гр.10+гр.11</t>
  </si>
  <si>
    <t>Среднее кол-во участников на 1 процедуру (лот)</t>
  </si>
  <si>
    <r>
      <t xml:space="preserve">указать  </t>
    </r>
    <r>
      <rPr>
        <b/>
        <sz val="10"/>
        <rFont val="Times New Roman"/>
        <family val="1"/>
        <charset val="204"/>
      </rPr>
      <t>(централизованная, децентрализованная, смешанная)</t>
    </r>
  </si>
  <si>
    <t>5</t>
  </si>
  <si>
    <t>Наименование уполномоченного органа</t>
  </si>
  <si>
    <t>Адрес</t>
  </si>
  <si>
    <t xml:space="preserve">Должность </t>
  </si>
  <si>
    <t>Должностные обязанности (размещение, контроль и др.)</t>
  </si>
  <si>
    <t>Приложение №1-мз</t>
  </si>
  <si>
    <t>Приложение №3-мз</t>
  </si>
  <si>
    <t>Примечание:</t>
  </si>
  <si>
    <t>Контактная информация      (e-mail, тел.)</t>
  </si>
  <si>
    <t>Количество участников</t>
  </si>
  <si>
    <t>В т.ч. размещено через уполномоченный орган</t>
  </si>
  <si>
    <t>в т.ч. по п.4 ч.1</t>
  </si>
  <si>
    <t>в т.ч. по п.5 ч.1</t>
  </si>
  <si>
    <t>Приложение №2-мз</t>
  </si>
  <si>
    <t>Количество сотрудников уполномоченного органа</t>
  </si>
  <si>
    <t>Кол-во лотов к которым применялись антидемпинговые меры</t>
  </si>
  <si>
    <t>состоявшихся (2 и более допущенных заявок)</t>
  </si>
  <si>
    <t>0 заявок или все отклонены</t>
  </si>
  <si>
    <t>1.4</t>
  </si>
  <si>
    <t>1.5</t>
  </si>
  <si>
    <t>1.6</t>
  </si>
  <si>
    <t>1.7</t>
  </si>
  <si>
    <t xml:space="preserve">Предварительный отбор </t>
  </si>
  <si>
    <t>тыс.руб.</t>
  </si>
  <si>
    <t>Начальная (максимальная) цена контрактов, тыс. руб.</t>
  </si>
  <si>
    <t>в т.ч. по п.1 ч.1</t>
  </si>
  <si>
    <t>в т.ч. по п.2 ч.1</t>
  </si>
  <si>
    <t>в т.ч. по п.6 ч.1</t>
  </si>
  <si>
    <t>в т.ч. по п.8 ч.1</t>
  </si>
  <si>
    <t>в т.ч. по п.9 ч.1</t>
  </si>
  <si>
    <t>в т.ч. по п.11 ч.1</t>
  </si>
  <si>
    <t>в т.ч. по п.19 ч.1</t>
  </si>
  <si>
    <t>в т.ч. по п.12 ч.1</t>
  </si>
  <si>
    <t>в т.ч. по п.22 ч.1</t>
  </si>
  <si>
    <t>в т.ч. по п.26 ч.1</t>
  </si>
  <si>
    <t>в т.ч. по п.28 ч.1</t>
  </si>
  <si>
    <t>в т.ч. по п.29 ч.1</t>
  </si>
  <si>
    <t>в т.ч. по п.31 ч.1</t>
  </si>
  <si>
    <t>в т.ч. по п.32 ч.1</t>
  </si>
  <si>
    <t>Информация о сотрудниках уполномоченного органа на определение поставщика (исполнителя, подрядчика)</t>
  </si>
  <si>
    <t>Итого по закупкам</t>
  </si>
  <si>
    <t>14=гр.15+гр.16+гр.17</t>
  </si>
  <si>
    <t xml:space="preserve">Количество  процедур </t>
  </si>
  <si>
    <t>Всего объявленных</t>
  </si>
  <si>
    <t>в т.ч. завершенных</t>
  </si>
  <si>
    <t>Способ размещения (определения)</t>
  </si>
  <si>
    <t xml:space="preserve">Количество заключенных контрактов </t>
  </si>
  <si>
    <t>по состоявшимся лотам, указанных в гр.9 (2 и более допущенных заявок)</t>
  </si>
  <si>
    <t>по лотам, указанным в гр.10 (с единственным допущенным участником)</t>
  </si>
  <si>
    <t>с единственным допущенным уч-ком</t>
  </si>
  <si>
    <t xml:space="preserve"> по несостоявшимся лотам, указанных в гр.11 (0 заявок или все отклонены)</t>
  </si>
  <si>
    <t>Всего</t>
  </si>
  <si>
    <t>в т.ч. Завершенных*</t>
  </si>
  <si>
    <t xml:space="preserve"> </t>
  </si>
  <si>
    <t>Приложение № 6-мз</t>
  </si>
  <si>
    <t xml:space="preserve"> указать МО</t>
  </si>
  <si>
    <t xml:space="preserve">Примечание: * созданные  в соответствии со ст. 38 №44-ФЗ от 05.04.2013 </t>
  </si>
  <si>
    <t>Нормативный документ на основании которого создан уполномоченный орган (указать полные  реквизиты: дата, номер)</t>
  </si>
  <si>
    <t>Указать количество заказчиков, для которых уполномоченный орган определяет поставщиков (исполнителей, подрядчиков)</t>
  </si>
  <si>
    <t>Предложенная цена контрактов (с единственной допущенной заявкой), тыс.руб.</t>
  </si>
  <si>
    <t>Предложенная цена контрактов (с 2 и более допущенными заявками) , тыс.руб.</t>
  </si>
  <si>
    <t xml:space="preserve">Примечание:    </t>
  </si>
  <si>
    <t>6</t>
  </si>
  <si>
    <t>7</t>
  </si>
  <si>
    <t>ФИО (полностью)</t>
  </si>
  <si>
    <t>20=100- ((гр.19+гр.18)/ (гр.15+гр.16)* 100)</t>
  </si>
  <si>
    <t>20=(гр15+гр.16)-(гр.19+гр.18)</t>
  </si>
  <si>
    <t>Количество исполненных контрактов</t>
  </si>
  <si>
    <t>в т.ч. при привлечении субподрядчиков, соисполнителей из числа СМП, СОНО***</t>
  </si>
  <si>
    <t>*** указывается сумма  в соттветствии со ст.30 44-ФЗ</t>
  </si>
  <si>
    <t>Наименование</t>
  </si>
  <si>
    <t>Контрактная служба</t>
  </si>
  <si>
    <t xml:space="preserve">Кол-во человек </t>
  </si>
  <si>
    <t>Контрактный управляющий</t>
  </si>
  <si>
    <t>Кол-во заказчиков</t>
  </si>
  <si>
    <t>Количество</t>
  </si>
  <si>
    <t>Предоставляемые преимущества</t>
  </si>
  <si>
    <t>Объявленные закупки  с предоставлением преимуществ</t>
  </si>
  <si>
    <t>Заключенные контракты по объявленным закупкам с предоставлением преимуществ</t>
  </si>
  <si>
    <t>Контракты,  заключенные с предоставленными преимуществами</t>
  </si>
  <si>
    <t>НМЦК (тыс.руб.)</t>
  </si>
  <si>
    <t>Сумма (тыс.руб.)</t>
  </si>
  <si>
    <t>Суммы (тыс.руб.)</t>
  </si>
  <si>
    <t>Предоставление преференций участникам закупки, заявки на участие или окончательные предложения которых содержат предложения о поставке товаров российского, белорусского и (или) казахстанского происхождения (Приказ МЭР РФ № 155 от 25.03.2014 г)</t>
  </si>
  <si>
    <t>Приложение №10-мз</t>
  </si>
  <si>
    <t>Предоставление преимуществ учреждениям и предприятиям уголовно-исполнительной системы (ст. 28 44-ФЗ)</t>
  </si>
  <si>
    <t>Предоставление преимуществ организациям инвалидов  (ст. 29 44-ФЗ)</t>
  </si>
  <si>
    <t>Приложение №1-1-мз</t>
  </si>
  <si>
    <t>Итого общая по закупкам 
(сумма строк 1.1 -1.7)</t>
  </si>
  <si>
    <t>Итого общая по совместным закупкам 
(сумма строк 1.1 -1.4)</t>
  </si>
  <si>
    <t>Способы определения поставщиков (исполнителей, подрядчиков)</t>
  </si>
  <si>
    <t>Общее количество заказчиков, для которых проводились совместные закупки</t>
  </si>
  <si>
    <t>Сумма расходов на провдение совместных закупок, тыс.руб.</t>
  </si>
  <si>
    <t>9 = гр10+гр.11+гр.12</t>
  </si>
  <si>
    <t>15=гр.16+гр.17+гр.18</t>
  </si>
  <si>
    <t>21=(гр16+гр.17)-(гр.20+гр.19)</t>
  </si>
  <si>
    <t>21=100- ((гр.20+гр.19)/ (гр.16+гр.17)* 100)</t>
  </si>
  <si>
    <t xml:space="preserve">Сумма заключенных контрактов (договоров), тыс.руб. </t>
  </si>
  <si>
    <t>в т.ч. остальные пункты ч.1 ст.93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</si>
  <si>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</si>
  <si>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</si>
  <si>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</si>
  <si>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</si>
  <si>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</si>
  <si>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</si>
  <si>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</si>
  <si>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</si>
  <si>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</si>
  <si>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</si>
  <si>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</si>
  <si>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</si>
  <si>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</si>
  <si>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</si>
  <si>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</si>
  <si>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</si>
  <si>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</si>
  <si>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</si>
  <si>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Всего фактически заключено (сумма строк 1,2)</t>
  </si>
  <si>
    <t>в т.ч.  у СМП, СОНО***</t>
  </si>
  <si>
    <t>Всего заключено контрактов (договоров) по состоявшимся закупкам</t>
  </si>
  <si>
    <t>в т.ч. бюджетные средства</t>
  </si>
  <si>
    <t>в т.ч. внебюджетные средства</t>
  </si>
  <si>
    <t>2.19</t>
  </si>
  <si>
    <t>в т.ч. по п.25 ч.1 (по согласованию с контролирующим органом)</t>
  </si>
  <si>
    <t>в т.ч. по п.25 ч.1 (без согласования с контролирующим органом)</t>
  </si>
  <si>
    <t>** по стр.2.12, 2.13 указываются заключенные контракты по п.25 ч.1,  эти контракты не указываются по строкам 1.1-1.7</t>
  </si>
  <si>
    <t>7=9+11+13</t>
  </si>
  <si>
    <t>8=10+12+14</t>
  </si>
  <si>
    <r>
      <t>в т.ч. у СМП, СОНО</t>
    </r>
    <r>
      <rPr>
        <b/>
        <sz val="8"/>
        <rFont val="Times New Roman"/>
        <family val="1"/>
        <charset val="204"/>
      </rPr>
      <t>***</t>
    </r>
  </si>
  <si>
    <t>Всего размещено заказов у ед.поставщика (исполнителя, подрядчика) ст.93 ФЗ №44</t>
  </si>
  <si>
    <t>Открытый конкурс</t>
  </si>
  <si>
    <t>Конкурс с ограниченным участием</t>
  </si>
  <si>
    <t>Двухэтапный конкурс</t>
  </si>
  <si>
    <t>Электронный аукцион</t>
  </si>
  <si>
    <t>Запрос котировок</t>
  </si>
  <si>
    <t>Запрос предложений</t>
  </si>
  <si>
    <t xml:space="preserve">Конкурс с ограниченным участием </t>
  </si>
  <si>
    <r>
      <rPr>
        <u/>
        <sz val="10"/>
        <rFont val="Times New Roman"/>
        <family val="1"/>
        <charset val="204"/>
      </rPr>
      <t>в графе 4, 8</t>
    </r>
    <r>
      <rPr>
        <sz val="10"/>
        <rFont val="Times New Roman"/>
        <family val="1"/>
        <charset val="204"/>
      </rPr>
      <t xml:space="preserve">  учитываются  закупки, по которым определен поставщик (подрядчик, исполнитель)</t>
    </r>
  </si>
  <si>
    <r>
      <rPr>
        <u/>
        <sz val="10"/>
        <rFont val="Times New Roman"/>
        <family val="1"/>
        <charset val="204"/>
      </rPr>
      <t>в графе 3, 7</t>
    </r>
    <r>
      <rPr>
        <sz val="10"/>
        <rFont val="Times New Roman"/>
        <family val="1"/>
        <charset val="204"/>
      </rPr>
      <t xml:space="preserve">  учитываются  все закупки (объявленные и завершенные)</t>
    </r>
  </si>
  <si>
    <r>
      <rPr>
        <u/>
        <sz val="10"/>
        <rFont val="Times New Roman"/>
        <family val="1"/>
        <charset val="204"/>
      </rPr>
      <t xml:space="preserve">в графе 4, 5 </t>
    </r>
    <r>
      <rPr>
        <sz val="10"/>
        <rFont val="Times New Roman"/>
        <family val="1"/>
        <charset val="204"/>
      </rPr>
      <t xml:space="preserve"> учитываются  закупки, по которым определен поставщик (подрядчик, исполнитель)</t>
    </r>
  </si>
  <si>
    <t>Не создана контрактная служба (не назначен контрактный управляющий)</t>
  </si>
  <si>
    <t>Перечислить группы товаров, работ, услуг,  с указанием кодов ОКПД, по которым проводятся совместные закупки</t>
  </si>
  <si>
    <t>654080, г. Новокузнецк, ул. Кирова, 71</t>
  </si>
  <si>
    <t>МО г. Новокузнецк</t>
  </si>
  <si>
    <t>* информация по совместным закупкам  является расшифровкой из приложения №1-мз</t>
  </si>
  <si>
    <t>Управление закупок адмминистрации города Новокузнецка</t>
  </si>
  <si>
    <t>(3843) 322-982, zakaz@admnkz.info</t>
  </si>
  <si>
    <t>Начальник Управления закупок</t>
  </si>
  <si>
    <t>контроль</t>
  </si>
  <si>
    <t>Постановление администрации города Новокузнецка №24 от 31.01.2014</t>
  </si>
  <si>
    <t>Начальник информационно-аналитического отдела</t>
  </si>
  <si>
    <t>контроль, размещение</t>
  </si>
  <si>
    <t>Начальник отдела по подготовки и организации закупок</t>
  </si>
  <si>
    <t>Главные специалисты</t>
  </si>
  <si>
    <t>размещение</t>
  </si>
  <si>
    <t>Кокорева Ж.Г.</t>
  </si>
  <si>
    <t>гланый специалист-юрист</t>
  </si>
  <si>
    <t>размещение, юридическая работа</t>
  </si>
  <si>
    <t>ведущий специалист</t>
  </si>
  <si>
    <t>размещение, аналитическая работа</t>
  </si>
  <si>
    <t>смешанная</t>
  </si>
  <si>
    <t>Гильметдинова Е.В.</t>
  </si>
  <si>
    <t>Червякова А.О.</t>
  </si>
  <si>
    <t>Халтурина Т.В.</t>
  </si>
  <si>
    <t>Шевченко Е.Г.</t>
  </si>
  <si>
    <t>Сукманова Ю.А.</t>
  </si>
  <si>
    <t>Лялина Т.И.</t>
  </si>
  <si>
    <t>Общая сумма заключенных контрактов (договоров)  в 2018 году</t>
  </si>
  <si>
    <t>Оплаченная сумма по контрактам (договорам) в  2018 г.</t>
  </si>
  <si>
    <t>Заключенов 2018 году</t>
  </si>
  <si>
    <t>Оплачено в  2018 г.</t>
  </si>
  <si>
    <r>
      <t>Указать</t>
    </r>
    <r>
      <rPr>
        <b/>
        <sz val="9"/>
        <color indexed="10"/>
        <rFont val="Times New Roman"/>
        <family val="1"/>
        <charset val="204"/>
      </rPr>
      <t xml:space="preserve"> сумму доведенных  средств на закупку товаров, работ, услуг </t>
    </r>
    <r>
      <rPr>
        <b/>
        <sz val="9"/>
        <color indexed="8"/>
        <rFont val="Times New Roman"/>
        <family val="1"/>
        <charset val="204"/>
      </rPr>
      <t>на 2018 год****</t>
    </r>
  </si>
  <si>
    <r>
      <t xml:space="preserve">* </t>
    </r>
    <r>
      <rPr>
        <sz val="10"/>
        <color indexed="10"/>
        <rFont val="Times New Roman"/>
        <family val="1"/>
        <charset val="204"/>
      </rPr>
      <t xml:space="preserve">информация указывается по контрактам (договорам), которые оплачивались в 2018 году, независимо от года заключения </t>
    </r>
  </si>
  <si>
    <t xml:space="preserve"> Руководитель </t>
  </si>
  <si>
    <t>МО Новокузнецкий городской округ</t>
  </si>
  <si>
    <t>Логуш Е.Н.</t>
  </si>
  <si>
    <t>Орлова Н.В.</t>
  </si>
  <si>
    <t xml:space="preserve">Информация* по заключенным контрактам (договорам)
 за 1 полугодие 2018 </t>
  </si>
  <si>
    <t>Информация по предоставлению преимуществ в соответствии с Законом о контрактной системе за 1 полугодие  2018 г.</t>
  </si>
  <si>
    <r>
      <t>Информация по закупкам на товары, работы, услуг</t>
    </r>
    <r>
      <rPr>
        <b/>
        <sz val="12"/>
        <rFont val="Times New Roman"/>
        <family val="1"/>
        <charset val="204"/>
      </rPr>
      <t>и  за   1 полугодие 2018 года</t>
    </r>
  </si>
  <si>
    <r>
      <t xml:space="preserve">Информация по </t>
    </r>
    <r>
      <rPr>
        <b/>
        <u/>
        <sz val="12"/>
        <color indexed="8"/>
        <rFont val="Times New Roman"/>
        <family val="1"/>
        <charset val="204"/>
      </rPr>
      <t xml:space="preserve">совместным закупкам </t>
    </r>
    <r>
      <rPr>
        <b/>
        <sz val="12"/>
        <color indexed="8"/>
        <rFont val="Times New Roman"/>
        <family val="1"/>
        <charset val="204"/>
      </rPr>
      <t>на товары, работы, услуг</t>
    </r>
    <r>
      <rPr>
        <b/>
        <sz val="12"/>
        <rFont val="Times New Roman"/>
        <family val="1"/>
        <charset val="204"/>
      </rPr>
      <t>и  за  1 полугодие</t>
    </r>
    <r>
      <rPr>
        <b/>
        <sz val="12"/>
        <color indexed="8"/>
        <rFont val="Times New Roman"/>
        <family val="1"/>
        <charset val="204"/>
      </rPr>
      <t xml:space="preserve"> 2018 года</t>
    </r>
  </si>
  <si>
    <t>по состоянию на 01.07.2018 г.</t>
  </si>
  <si>
    <t>Информация по контрактным службам (контрактным управляющим)*  за  1 полугодие 2018 года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</si>
</sst>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&quot;Вкл&quot;;&quot;Вкл&quot;;&quot;Выкл&quot;"/>
    <numFmt numFmtId="166" formatCode="0.0"/>
  </numFmts>
  <fonts count="33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>
      <alignment wrapText="1"/>
    </xf>
    <xf numFmtId="9" fontId="16" fillId="0" borderId="0">
      <alignment wrapText="1"/>
    </xf>
    <xf numFmtId="0" fontId="16" fillId="0" borderId="0"/>
    <xf numFmtId="0" fontId="26" fillId="0" borderId="0"/>
    <xf numFmtId="0" fontId="26" fillId="0" borderId="0"/>
    <xf numFmtId="0" fontId="17" fillId="0" borderId="0"/>
    <xf numFmtId="0" fontId="17" fillId="0" borderId="0"/>
    <xf numFmtId="0" fontId="16" fillId="0" borderId="0">
      <alignment wrapText="1"/>
    </xf>
    <xf numFmtId="0" fontId="16" fillId="0" borderId="0">
      <alignment wrapText="1"/>
    </xf>
    <xf numFmtId="0" fontId="16" fillId="0" borderId="0">
      <alignment wrapText="1"/>
    </xf>
    <xf numFmtId="0" fontId="16" fillId="0" borderId="0">
      <alignment wrapText="1"/>
    </xf>
    <xf numFmtId="0" fontId="16" fillId="0" borderId="0"/>
    <xf numFmtId="9" fontId="18" fillId="0" borderId="0" applyFont="0" applyFill="0" applyBorder="0" applyAlignment="0" applyProtection="0">
      <alignment wrapText="1"/>
    </xf>
    <xf numFmtId="9" fontId="20" fillId="0" borderId="0" applyFont="0" applyFill="0" applyBorder="0" applyAlignment="0" applyProtection="0">
      <alignment wrapText="1"/>
    </xf>
    <xf numFmtId="9" fontId="20" fillId="0" borderId="0" applyFont="0" applyFill="0" applyBorder="0" applyAlignment="0" applyProtection="0">
      <alignment wrapText="1"/>
    </xf>
    <xf numFmtId="9" fontId="20" fillId="0" borderId="0" applyFont="0" applyFill="0" applyBorder="0" applyAlignment="0" applyProtection="0">
      <alignment wrapText="1"/>
    </xf>
    <xf numFmtId="9" fontId="16" fillId="0" borderId="0" applyFont="0" applyFill="0" applyBorder="0" applyAlignment="0" applyProtection="0">
      <alignment wrapText="1"/>
    </xf>
    <xf numFmtId="0" fontId="2" fillId="0" borderId="0"/>
    <xf numFmtId="0" fontId="2" fillId="0" borderId="0"/>
    <xf numFmtId="0" fontId="2" fillId="0" borderId="0"/>
    <xf numFmtId="0" fontId="30" fillId="0" borderId="0"/>
    <xf numFmtId="165" fontId="2" fillId="0" borderId="0" applyFont="0" applyFill="0" applyBorder="0" applyAlignment="0" applyProtection="0">
      <alignment wrapText="1"/>
    </xf>
    <xf numFmtId="0" fontId="1" fillId="0" borderId="0"/>
    <xf numFmtId="165" fontId="2" fillId="0" borderId="0" applyFont="0" applyFill="0" applyBorder="0" applyAlignment="0" applyProtection="0">
      <alignment wrapText="1"/>
    </xf>
    <xf numFmtId="9" fontId="2" fillId="0" borderId="0" applyFont="0" applyFill="0" applyBorder="0" applyAlignment="0" applyProtection="0">
      <alignment wrapText="1"/>
    </xf>
  </cellStyleXfs>
  <cellXfs count="173">
    <xf numFmtId="0" fontId="0" fillId="0" borderId="0" xfId="0">
      <alignment wrapText="1"/>
    </xf>
    <xf numFmtId="0" fontId="9" fillId="0" borderId="0" xfId="0" applyFont="1" applyAlignment="1">
      <alignment vertical="top" wrapText="1"/>
    </xf>
    <xf numFmtId="0" fontId="27" fillId="0" borderId="0" xfId="0" applyFont="1" applyAlignment="1">
      <alignment vertical="top"/>
    </xf>
    <xf numFmtId="0" fontId="27" fillId="0" borderId="1" xfId="0" applyFont="1" applyBorder="1" applyAlignment="1">
      <alignment horizontal="center" vertical="top" wrapText="1"/>
    </xf>
    <xf numFmtId="0" fontId="27" fillId="0" borderId="0" xfId="0" applyFont="1" applyAlignment="1">
      <alignment horizontal="center" vertical="top" wrapText="1"/>
    </xf>
    <xf numFmtId="49" fontId="4" fillId="0" borderId="0" xfId="0" applyNumberFormat="1" applyFont="1">
      <alignment wrapText="1"/>
    </xf>
    <xf numFmtId="0" fontId="7" fillId="0" borderId="0" xfId="0" applyFont="1">
      <alignment wrapText="1"/>
    </xf>
    <xf numFmtId="0" fontId="7" fillId="0" borderId="0" xfId="0" applyFont="1" applyAlignment="1">
      <alignment horizontal="center" wrapText="1"/>
    </xf>
    <xf numFmtId="49" fontId="7" fillId="0" borderId="0" xfId="0" applyNumberFormat="1" applyFont="1">
      <alignment wrapText="1"/>
    </xf>
    <xf numFmtId="0" fontId="14" fillId="0" borderId="0" xfId="0" applyFont="1" applyAlignment="1">
      <alignment horizontal="center" vertical="center" wrapText="1"/>
    </xf>
    <xf numFmtId="3" fontId="7" fillId="0" borderId="0" xfId="0" applyNumberFormat="1" applyFont="1">
      <alignment wrapText="1"/>
    </xf>
    <xf numFmtId="49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top" wrapText="1"/>
    </xf>
    <xf numFmtId="0" fontId="27" fillId="0" borderId="0" xfId="0" applyFont="1" applyAlignment="1">
      <alignment horizontal="right" vertical="top"/>
    </xf>
    <xf numFmtId="0" fontId="6" fillId="0" borderId="1" xfId="0" applyFont="1" applyFill="1" applyBorder="1" applyAlignment="1">
      <alignment horizontal="left" vertical="center" wrapText="1"/>
    </xf>
    <xf numFmtId="49" fontId="7" fillId="0" borderId="0" xfId="0" applyNumberFormat="1" applyFont="1" applyAlignment="1"/>
    <xf numFmtId="49" fontId="4" fillId="0" borderId="0" xfId="0" applyNumberFormat="1" applyFont="1" applyProtection="1">
      <alignment wrapText="1"/>
      <protection locked="0"/>
    </xf>
    <xf numFmtId="0" fontId="7" fillId="0" borderId="0" xfId="0" applyFont="1" applyProtection="1">
      <alignment wrapText="1"/>
      <protection locked="0"/>
    </xf>
    <xf numFmtId="49" fontId="8" fillId="0" borderId="0" xfId="0" applyNumberFormat="1" applyFont="1" applyProtection="1">
      <alignment wrapText="1"/>
      <protection locked="0"/>
    </xf>
    <xf numFmtId="0" fontId="8" fillId="0" borderId="0" xfId="0" applyFont="1" applyProtection="1">
      <alignment wrapText="1"/>
      <protection locked="0"/>
    </xf>
    <xf numFmtId="0" fontId="9" fillId="0" borderId="0" xfId="0" applyFont="1" applyBorder="1" applyAlignment="1" applyProtection="1">
      <alignment vertical="top" wrapText="1"/>
      <protection locked="0"/>
    </xf>
    <xf numFmtId="0" fontId="11" fillId="0" borderId="0" xfId="0" applyFont="1" applyBorder="1" applyAlignment="1" applyProtection="1">
      <alignment horizontal="center" vertical="top" wrapText="1"/>
      <protection locked="0"/>
    </xf>
    <xf numFmtId="49" fontId="7" fillId="0" borderId="0" xfId="0" applyNumberFormat="1" applyFont="1" applyProtection="1">
      <alignment wrapText="1"/>
      <protection locked="0"/>
    </xf>
    <xf numFmtId="0" fontId="7" fillId="0" borderId="0" xfId="0" applyFont="1" applyAlignment="1" applyProtection="1">
      <protection locked="0"/>
    </xf>
    <xf numFmtId="0" fontId="7" fillId="0" borderId="0" xfId="0" applyFont="1" applyAlignment="1" applyProtection="1">
      <alignment wrapText="1"/>
      <protection locked="0"/>
    </xf>
    <xf numFmtId="3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2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 applyProtection="1">
      <alignment horizontal="center" vertical="center" wrapText="1"/>
    </xf>
    <xf numFmtId="4" fontId="13" fillId="2" borderId="1" xfId="0" applyNumberFormat="1" applyFont="1" applyFill="1" applyBorder="1" applyAlignment="1" applyProtection="1">
      <alignment horizontal="center" vertical="center" wrapText="1"/>
    </xf>
    <xf numFmtId="164" fontId="13" fillId="2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>
      <alignment wrapText="1"/>
    </xf>
    <xf numFmtId="0" fontId="7" fillId="0" borderId="0" xfId="0" applyFont="1" applyAlignment="1">
      <alignment wrapText="1"/>
    </xf>
    <xf numFmtId="3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top" wrapText="1"/>
    </xf>
    <xf numFmtId="0" fontId="28" fillId="0" borderId="0" xfId="0" applyFont="1" applyAlignment="1">
      <alignment horizontal="center" vertical="top"/>
    </xf>
    <xf numFmtId="0" fontId="29" fillId="0" borderId="1" xfId="0" applyFont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top"/>
    </xf>
    <xf numFmtId="4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9" applyNumberFormat="1" applyFont="1">
      <alignment wrapText="1"/>
    </xf>
    <xf numFmtId="0" fontId="7" fillId="0" borderId="0" xfId="9" applyFont="1">
      <alignment wrapText="1"/>
    </xf>
    <xf numFmtId="0" fontId="7" fillId="0" borderId="0" xfId="9" applyFont="1" applyAlignment="1"/>
    <xf numFmtId="49" fontId="4" fillId="0" borderId="0" xfId="9" applyNumberFormat="1" applyFont="1">
      <alignment wrapText="1"/>
    </xf>
    <xf numFmtId="0" fontId="9" fillId="0" borderId="0" xfId="9" applyFont="1" applyBorder="1" applyAlignment="1">
      <alignment horizontal="right" vertical="top" wrapText="1"/>
    </xf>
    <xf numFmtId="0" fontId="27" fillId="0" borderId="0" xfId="9" applyFont="1" applyAlignment="1">
      <alignment vertical="top"/>
    </xf>
    <xf numFmtId="49" fontId="4" fillId="0" borderId="1" xfId="9" applyNumberFormat="1" applyFont="1" applyBorder="1" applyAlignment="1">
      <alignment horizontal="center" vertical="center" wrapText="1"/>
    </xf>
    <xf numFmtId="0" fontId="15" fillId="0" borderId="1" xfId="9" applyFont="1" applyBorder="1" applyAlignment="1">
      <alignment horizontal="center" vertical="center" wrapText="1"/>
    </xf>
    <xf numFmtId="49" fontId="3" fillId="0" borderId="1" xfId="9" applyNumberFormat="1" applyFont="1" applyBorder="1" applyAlignment="1">
      <alignment horizontal="center" vertical="center" wrapText="1"/>
    </xf>
    <xf numFmtId="49" fontId="7" fillId="0" borderId="0" xfId="9" applyNumberFormat="1" applyFont="1" applyAlignment="1"/>
    <xf numFmtId="0" fontId="7" fillId="0" borderId="0" xfId="9" applyFont="1" applyAlignment="1">
      <alignment horizontal="left"/>
    </xf>
    <xf numFmtId="0" fontId="7" fillId="0" borderId="0" xfId="9" applyFont="1" applyAlignment="1">
      <alignment wrapText="1"/>
    </xf>
    <xf numFmtId="0" fontId="28" fillId="0" borderId="0" xfId="0" applyFont="1" applyAlignment="1">
      <alignment vertical="top"/>
    </xf>
    <xf numFmtId="0" fontId="6" fillId="0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top"/>
    </xf>
    <xf numFmtId="0" fontId="7" fillId="0" borderId="0" xfId="0" applyFont="1" applyAlignment="1">
      <alignment horizontal="right"/>
    </xf>
    <xf numFmtId="0" fontId="7" fillId="0" borderId="0" xfId="0" applyFont="1" applyAlignment="1"/>
    <xf numFmtId="0" fontId="9" fillId="0" borderId="0" xfId="0" applyFont="1" applyBorder="1" applyAlignment="1">
      <alignment horizontal="right" vertical="top" wrapText="1"/>
    </xf>
    <xf numFmtId="0" fontId="27" fillId="0" borderId="2" xfId="0" applyFont="1" applyBorder="1" applyAlignment="1">
      <alignment vertical="top"/>
    </xf>
    <xf numFmtId="0" fontId="27" fillId="0" borderId="0" xfId="0" applyFont="1" applyBorder="1" applyAlignment="1">
      <alignment vertical="top"/>
    </xf>
    <xf numFmtId="0" fontId="6" fillId="0" borderId="0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22" fillId="0" borderId="0" xfId="0" applyFont="1" applyBorder="1" applyAlignment="1">
      <alignment horizontal="center" vertical="top" wrapText="1"/>
    </xf>
    <xf numFmtId="0" fontId="22" fillId="0" borderId="0" xfId="0" applyFont="1" applyFill="1" applyBorder="1" applyAlignment="1">
      <alignment horizontal="center" vertical="top" wrapText="1"/>
    </xf>
    <xf numFmtId="3" fontId="12" fillId="0" borderId="0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top" wrapText="1"/>
    </xf>
    <xf numFmtId="49" fontId="7" fillId="0" borderId="0" xfId="0" applyNumberFormat="1" applyFont="1" applyFill="1" applyAlignment="1">
      <alignment horizontal="left" wrapText="1"/>
    </xf>
    <xf numFmtId="0" fontId="3" fillId="2" borderId="1" xfId="0" applyFont="1" applyFill="1" applyBorder="1" applyAlignment="1">
      <alignment horizontal="left" vertical="center" wrapText="1"/>
    </xf>
    <xf numFmtId="3" fontId="12" fillId="2" borderId="1" xfId="9" applyNumberFormat="1" applyFont="1" applyFill="1" applyBorder="1" applyAlignment="1">
      <alignment horizontal="center" vertical="center" wrapText="1"/>
    </xf>
    <xf numFmtId="0" fontId="5" fillId="2" borderId="1" xfId="9" applyFont="1" applyFill="1" applyBorder="1" applyAlignment="1">
      <alignment horizontal="left" vertical="center" wrapText="1"/>
    </xf>
    <xf numFmtId="0" fontId="15" fillId="2" borderId="1" xfId="9" applyFont="1" applyFill="1" applyBorder="1" applyAlignment="1">
      <alignment horizontal="center" vertical="center" wrapText="1"/>
    </xf>
    <xf numFmtId="0" fontId="10" fillId="2" borderId="1" xfId="9" applyFont="1" applyFill="1" applyBorder="1" applyAlignment="1">
      <alignment horizontal="left" vertical="center" wrapText="1"/>
    </xf>
    <xf numFmtId="3" fontId="5" fillId="2" borderId="1" xfId="9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49" fontId="19" fillId="0" borderId="0" xfId="0" applyNumberFormat="1" applyFont="1" applyAlignment="1">
      <alignment horizontal="left" wrapText="1"/>
    </xf>
    <xf numFmtId="49" fontId="19" fillId="0" borderId="1" xfId="0" applyNumberFormat="1" applyFont="1" applyFill="1" applyBorder="1" applyAlignment="1"/>
    <xf numFmtId="49" fontId="19" fillId="0" borderId="1" xfId="0" applyNumberFormat="1" applyFont="1" applyFill="1" applyBorder="1" applyAlignment="1">
      <alignment wrapText="1"/>
    </xf>
    <xf numFmtId="49" fontId="19" fillId="0" borderId="0" xfId="0" applyNumberFormat="1" applyFont="1" applyAlignment="1">
      <alignment horizontal="left"/>
    </xf>
    <xf numFmtId="49" fontId="4" fillId="0" borderId="3" xfId="9" applyNumberFormat="1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29" fillId="3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left" vertical="center" wrapText="1"/>
    </xf>
    <xf numFmtId="0" fontId="25" fillId="0" borderId="1" xfId="0" applyFont="1" applyBorder="1" applyAlignment="1">
      <alignment vertical="top"/>
    </xf>
    <xf numFmtId="0" fontId="25" fillId="0" borderId="1" xfId="0" applyFont="1" applyBorder="1" applyAlignment="1">
      <alignment vertical="top" wrapText="1"/>
    </xf>
    <xf numFmtId="0" fontId="25" fillId="0" borderId="1" xfId="0" applyFont="1" applyBorder="1" applyAlignment="1">
      <alignment horizontal="center" vertical="top" wrapText="1"/>
    </xf>
    <xf numFmtId="0" fontId="25" fillId="0" borderId="0" xfId="0" applyFont="1" applyBorder="1" applyAlignment="1">
      <alignment vertical="top"/>
    </xf>
    <xf numFmtId="0" fontId="25" fillId="0" borderId="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wrapText="1"/>
    </xf>
    <xf numFmtId="0" fontId="25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/>
    </xf>
    <xf numFmtId="164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1" xfId="0" applyNumberFormat="1" applyFont="1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9" applyFont="1" applyAlignment="1">
      <alignment horizontal="center" vertical="top" wrapText="1"/>
    </xf>
    <xf numFmtId="0" fontId="6" fillId="0" borderId="0" xfId="9" applyFont="1" applyBorder="1" applyAlignment="1">
      <alignment horizontal="center" vertical="top" wrapText="1"/>
    </xf>
    <xf numFmtId="0" fontId="5" fillId="0" borderId="1" xfId="9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12" fillId="4" borderId="1" xfId="0" applyNumberFormat="1" applyFont="1" applyFill="1" applyBorder="1" applyAlignment="1">
      <alignment horizontal="center" vertical="center" wrapText="1"/>
    </xf>
    <xf numFmtId="164" fontId="13" fillId="4" borderId="1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13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13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13" fillId="4" borderId="1" xfId="0" applyNumberFormat="1" applyFont="1" applyFill="1" applyBorder="1" applyAlignment="1" applyProtection="1">
      <alignment horizontal="center" vertical="center" wrapText="1"/>
    </xf>
    <xf numFmtId="0" fontId="27" fillId="0" borderId="0" xfId="9" applyFont="1" applyBorder="1" applyAlignment="1">
      <alignment horizontal="center" vertical="top"/>
    </xf>
    <xf numFmtId="0" fontId="6" fillId="0" borderId="1" xfId="9" applyFont="1" applyFill="1" applyBorder="1" applyAlignment="1">
      <alignment horizontal="center" vertical="center" wrapText="1"/>
    </xf>
    <xf numFmtId="164" fontId="15" fillId="2" borderId="1" xfId="9" applyNumberFormat="1" applyFont="1" applyFill="1" applyBorder="1" applyAlignment="1">
      <alignment horizontal="center" vertical="center" wrapText="1"/>
    </xf>
    <xf numFmtId="166" fontId="15" fillId="2" borderId="1" xfId="9" applyNumberFormat="1" applyFont="1" applyFill="1" applyBorder="1" applyAlignment="1">
      <alignment horizontal="center" vertical="center" wrapText="1"/>
    </xf>
    <xf numFmtId="164" fontId="15" fillId="0" borderId="1" xfId="9" applyNumberFormat="1" applyFont="1" applyBorder="1" applyAlignment="1">
      <alignment horizontal="center" vertical="center" wrapText="1"/>
    </xf>
    <xf numFmtId="166" fontId="15" fillId="0" borderId="1" xfId="9" applyNumberFormat="1" applyFont="1" applyBorder="1" applyAlignment="1">
      <alignment horizontal="center" vertical="center" wrapText="1"/>
    </xf>
    <xf numFmtId="164" fontId="12" fillId="2" borderId="1" xfId="9" applyNumberFormat="1" applyFont="1" applyFill="1" applyBorder="1" applyAlignment="1">
      <alignment horizontal="center" vertical="center" wrapText="1"/>
    </xf>
    <xf numFmtId="164" fontId="5" fillId="2" borderId="1" xfId="9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left" wrapText="1"/>
    </xf>
    <xf numFmtId="49" fontId="19" fillId="0" borderId="0" xfId="0" applyNumberFormat="1" applyFont="1" applyAlignment="1">
      <alignment horizontal="left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2" borderId="0" xfId="0" applyFont="1" applyFill="1" applyAlignment="1" applyProtection="1">
      <alignment horizontal="center" wrapText="1"/>
      <protection locked="0"/>
    </xf>
    <xf numFmtId="0" fontId="7" fillId="0" borderId="0" xfId="0" applyFont="1" applyAlignment="1">
      <alignment horizontal="center" wrapText="1"/>
    </xf>
    <xf numFmtId="0" fontId="9" fillId="0" borderId="0" xfId="0" applyFont="1" applyAlignment="1" applyProtection="1">
      <alignment horizontal="center" vertical="top" wrapText="1"/>
      <protection locked="0"/>
    </xf>
    <xf numFmtId="0" fontId="9" fillId="0" borderId="2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Border="1" applyAlignment="1" applyProtection="1">
      <alignment horizontal="center" vertical="top" wrapText="1"/>
      <protection locked="0"/>
    </xf>
    <xf numFmtId="0" fontId="7" fillId="0" borderId="2" xfId="0" applyFont="1" applyFill="1" applyBorder="1" applyAlignment="1" applyProtection="1">
      <alignment horizontal="center"/>
      <protection locked="0"/>
    </xf>
    <xf numFmtId="0" fontId="5" fillId="0" borderId="1" xfId="9" applyFont="1" applyFill="1" applyBorder="1" applyAlignment="1">
      <alignment horizontal="center" vertical="center" wrapText="1"/>
    </xf>
    <xf numFmtId="0" fontId="9" fillId="0" borderId="0" xfId="9" applyFont="1" applyAlignment="1">
      <alignment horizontal="center" vertical="top" wrapText="1"/>
    </xf>
    <xf numFmtId="0" fontId="27" fillId="0" borderId="2" xfId="9" applyFont="1" applyBorder="1" applyAlignment="1">
      <alignment horizontal="center" vertical="top"/>
    </xf>
    <xf numFmtId="0" fontId="6" fillId="0" borderId="0" xfId="9" applyFont="1" applyBorder="1" applyAlignment="1">
      <alignment horizontal="center" vertical="top" wrapText="1"/>
    </xf>
    <xf numFmtId="49" fontId="3" fillId="0" borderId="5" xfId="9" applyNumberFormat="1" applyFont="1" applyFill="1" applyBorder="1" applyAlignment="1">
      <alignment horizontal="center" vertical="center" wrapText="1"/>
    </xf>
    <xf numFmtId="49" fontId="3" fillId="0" borderId="6" xfId="9" applyNumberFormat="1" applyFont="1" applyFill="1" applyBorder="1" applyAlignment="1">
      <alignment horizontal="center" vertical="center" wrapText="1"/>
    </xf>
    <xf numFmtId="49" fontId="3" fillId="0" borderId="3" xfId="9" applyNumberFormat="1" applyFont="1" applyFill="1" applyBorder="1" applyAlignment="1">
      <alignment horizontal="center" vertical="center" wrapText="1"/>
    </xf>
    <xf numFmtId="0" fontId="5" fillId="0" borderId="5" xfId="9" applyFont="1" applyFill="1" applyBorder="1" applyAlignment="1">
      <alignment horizontal="center" vertical="center" wrapText="1"/>
    </xf>
    <xf numFmtId="0" fontId="5" fillId="0" borderId="6" xfId="9" applyFont="1" applyFill="1" applyBorder="1" applyAlignment="1">
      <alignment horizontal="center" vertical="center" wrapText="1"/>
    </xf>
    <xf numFmtId="0" fontId="5" fillId="0" borderId="3" xfId="9" applyFont="1" applyFill="1" applyBorder="1" applyAlignment="1">
      <alignment horizontal="center" vertical="center" wrapText="1"/>
    </xf>
    <xf numFmtId="0" fontId="5" fillId="0" borderId="9" xfId="9" applyFont="1" applyFill="1" applyBorder="1" applyAlignment="1">
      <alignment horizontal="center" vertical="center" wrapText="1"/>
    </xf>
    <xf numFmtId="0" fontId="5" fillId="0" borderId="10" xfId="9" applyFont="1" applyFill="1" applyBorder="1" applyAlignment="1">
      <alignment horizontal="center" vertical="center" wrapText="1"/>
    </xf>
    <xf numFmtId="0" fontId="5" fillId="0" borderId="11" xfId="9" applyFont="1" applyFill="1" applyBorder="1" applyAlignment="1">
      <alignment horizontal="center" vertical="center" wrapText="1"/>
    </xf>
    <xf numFmtId="0" fontId="5" fillId="0" borderId="12" xfId="9" applyFont="1" applyFill="1" applyBorder="1" applyAlignment="1">
      <alignment horizontal="center" vertical="center" wrapText="1"/>
    </xf>
    <xf numFmtId="0" fontId="5" fillId="0" borderId="2" xfId="9" applyFont="1" applyFill="1" applyBorder="1" applyAlignment="1">
      <alignment horizontal="center" vertical="center" wrapText="1"/>
    </xf>
    <xf numFmtId="0" fontId="5" fillId="0" borderId="13" xfId="9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top"/>
    </xf>
    <xf numFmtId="0" fontId="9" fillId="0" borderId="2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center" vertical="top" wrapText="1"/>
    </xf>
    <xf numFmtId="0" fontId="27" fillId="0" borderId="1" xfId="0" applyFont="1" applyFill="1" applyBorder="1" applyAlignment="1">
      <alignment horizontal="center" vertical="top" wrapText="1"/>
    </xf>
    <xf numFmtId="0" fontId="25" fillId="0" borderId="5" xfId="0" applyFont="1" applyBorder="1" applyAlignment="1">
      <alignment horizontal="left" vertical="top" wrapText="1"/>
    </xf>
    <xf numFmtId="0" fontId="25" fillId="0" borderId="6" xfId="0" applyFont="1" applyBorder="1" applyAlignment="1">
      <alignment horizontal="left" vertical="top" wrapText="1"/>
    </xf>
    <xf numFmtId="0" fontId="25" fillId="0" borderId="3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2" fontId="22" fillId="0" borderId="4" xfId="0" applyNumberFormat="1" applyFont="1" applyBorder="1" applyAlignment="1">
      <alignment horizontal="center" vertical="top" wrapText="1"/>
    </xf>
    <xf numFmtId="2" fontId="22" fillId="0" borderId="8" xfId="0" applyNumberFormat="1" applyFont="1" applyBorder="1" applyAlignment="1">
      <alignment horizontal="center" vertical="top" wrapText="1"/>
    </xf>
  </cellXfs>
  <cellStyles count="25">
    <cellStyle name="Normal" xfId="20"/>
    <cellStyle name="TableStyleLight1" xfId="1"/>
    <cellStyle name="Обычный" xfId="0" builtinId="0"/>
    <cellStyle name="Обычный 13" xfId="22"/>
    <cellStyle name="Обычный 14" xfId="2"/>
    <cellStyle name="Обычный 15" xfId="3"/>
    <cellStyle name="Обычный 16" xfId="4"/>
    <cellStyle name="Обычный 2" xfId="5"/>
    <cellStyle name="Обычный 2 2" xfId="6"/>
    <cellStyle name="Обычный 2 2 2 2" xfId="7"/>
    <cellStyle name="Обычный 2 9" xfId="8"/>
    <cellStyle name="Обычный 3" xfId="9"/>
    <cellStyle name="Обычный 3 2" xfId="10"/>
    <cellStyle name="Обычный 4" xfId="11"/>
    <cellStyle name="Обычный 5" xfId="17"/>
    <cellStyle name="Обычный 7" xfId="18"/>
    <cellStyle name="Обычный 8" xfId="19"/>
    <cellStyle name="Процентный 2" xfId="12"/>
    <cellStyle name="Процентный 2 2" xfId="13"/>
    <cellStyle name="Процентный 2 2 2" xfId="24"/>
    <cellStyle name="Процентный 2 3" xfId="14"/>
    <cellStyle name="Процентный 2 4" xfId="15"/>
    <cellStyle name="Процентный 3" xfId="16"/>
    <cellStyle name="Финансовый 2" xfId="21"/>
    <cellStyle name="Финансовый 5 2" xfId="2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g1\Documents%20and%20Settings\&#1058;&#1072;&#1084;&#1072;&#1088;&#1072;%20&#1053;&#1080;&#1082;&#1086;&#1083;&#1072;&#1077;&#1074;&#1085;&#1072;\&#1052;&#1086;&#1080;%20&#1076;&#1086;&#1082;&#1091;&#1084;&#1077;&#1085;&#1090;&#1099;\&#1054;&#1090;&#1095;&#1077;&#1090;&#1099;\2015&#1075;&#1086;&#1076;\&#1056;&#1072;&#1081;&#1086;&#1085;&#1099;%201%20&#1087;&#1086;&#1083;&#1091;&#1075;&#1086;&#1076;&#1080;&#1077;\2015&#1075;\&#1086;&#1090;&#1095;&#1077;&#1090;&#1099;%202015\&#1086;&#1090;&#1095;&#1077;&#1090;%201%20&#1082;&#1074;.2015\&#1076;&#1083;&#1103;%20&#1086;&#1090;&#1095;&#1077;&#1090;&#1072;%20&#1056;&#1077;&#1077;&#1089;&#1090;&#1088;%20&#1079;&#1072;&#1082;&#1091;&#1087;&#1072;%20%202015&#10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40;&#1041;&#1054;&#1058;&#1040;\&#1054;&#1058;&#1063;&#1045;&#1058;\2015\12%20&#1084;&#1077;&#1089;&#1103;&#1094;&#1077;&#1074;\&#1047;&#1072;&#1082;&#1072;&#1079;&#1095;&#1080;&#1082;&#1080;\&#1056;&#1072;&#1081;&#1086;&#1085;&#1099;%201%20&#1087;&#1086;&#1083;&#1091;&#1075;&#1086;&#1076;&#1080;&#1077;\2015&#1075;\&#1086;&#1090;&#1095;&#1077;&#1090;&#1099;%202015\&#1086;&#1090;&#1095;&#1077;&#1090;%201%20&#1082;&#1074;.2015\&#1076;&#1083;&#1103;%20&#1086;&#1090;&#1095;&#1077;&#1090;&#1072;%20&#1056;&#1077;&#1077;&#1089;&#1090;&#1088;%20&#1079;&#1072;&#1082;&#1091;&#1087;&#1072;%20%202015&#10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8;&#1080;&#1083;&#1086;&#1078;&#1077;&#1085;&#1080;&#1077;%201-1&#1087;&#1086;&#108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1-1%20-1&#1087;&#1086;&#108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2%20-1&#1087;&#1086;&#1083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6-%201&#1087;&#1086;&#1083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правочник"/>
      <sheetName val="реестр "/>
      <sheetName val="поставщики"/>
    </sheetNames>
    <sheetDataSet>
      <sheetData sheetId="0">
        <row r="2">
          <cell r="B2" t="str">
            <v>ВСЦ "Патриот"</v>
          </cell>
        </row>
        <row r="3">
          <cell r="B3" t="str">
            <v>ВСШ № 1</v>
          </cell>
        </row>
        <row r="4">
          <cell r="B4" t="str">
            <v>Гимназия № 17</v>
          </cell>
        </row>
        <row r="5">
          <cell r="B5" t="str">
            <v>Гимназия № 44</v>
          </cell>
        </row>
        <row r="6">
          <cell r="B6" t="str">
            <v>Гимназия № 48</v>
          </cell>
        </row>
        <row r="7">
          <cell r="B7" t="str">
            <v>Гимназия № 62</v>
          </cell>
        </row>
        <row r="8">
          <cell r="B8" t="str">
            <v>Гимназия № 70</v>
          </cell>
        </row>
        <row r="9">
          <cell r="B9" t="str">
            <v>ГСЮН</v>
          </cell>
        </row>
        <row r="10">
          <cell r="B10" t="str">
            <v xml:space="preserve"> Детский сад № 1</v>
          </cell>
        </row>
        <row r="11">
          <cell r="B11" t="str">
            <v xml:space="preserve"> Детский сад № 10</v>
          </cell>
        </row>
        <row r="12">
          <cell r="B12" t="str">
            <v>Детский сад № 108</v>
          </cell>
        </row>
        <row r="13">
          <cell r="B13" t="str">
            <v xml:space="preserve"> Детский сад № 11</v>
          </cell>
        </row>
        <row r="14">
          <cell r="B14" t="str">
            <v>Детский сад № 118</v>
          </cell>
        </row>
        <row r="15">
          <cell r="B15" t="str">
            <v>Детский сад № 131</v>
          </cell>
        </row>
        <row r="16">
          <cell r="B16" t="str">
            <v>Детский сад № 133</v>
          </cell>
        </row>
        <row r="17">
          <cell r="B17" t="str">
            <v>Детский сад № 140</v>
          </cell>
        </row>
        <row r="18">
          <cell r="B18" t="str">
            <v>Детский сад № 144</v>
          </cell>
        </row>
        <row r="19">
          <cell r="B19" t="str">
            <v>Детский сад № 150</v>
          </cell>
        </row>
        <row r="20">
          <cell r="B20" t="str">
            <v xml:space="preserve"> Детский сад № 158</v>
          </cell>
        </row>
        <row r="21">
          <cell r="B21" t="str">
            <v xml:space="preserve"> Детский сад № 165</v>
          </cell>
        </row>
        <row r="22">
          <cell r="B22" t="str">
            <v xml:space="preserve"> Детский сад № 172</v>
          </cell>
        </row>
        <row r="23">
          <cell r="B23" t="str">
            <v xml:space="preserve"> Детский сад № 175</v>
          </cell>
        </row>
        <row r="24">
          <cell r="B24" t="str">
            <v xml:space="preserve"> Детский сад № 178</v>
          </cell>
        </row>
        <row r="25">
          <cell r="B25" t="str">
            <v xml:space="preserve"> Детский сад № 18</v>
          </cell>
        </row>
        <row r="26">
          <cell r="B26" t="str">
            <v xml:space="preserve"> Детский сад № 182</v>
          </cell>
        </row>
        <row r="27">
          <cell r="B27" t="str">
            <v xml:space="preserve"> Детский сад № 186</v>
          </cell>
        </row>
        <row r="28">
          <cell r="B28" t="str">
            <v xml:space="preserve"> Детский сад № 190</v>
          </cell>
        </row>
        <row r="29">
          <cell r="B29" t="str">
            <v xml:space="preserve"> Детский сад № 196</v>
          </cell>
        </row>
        <row r="30">
          <cell r="B30" t="str">
            <v xml:space="preserve"> Детский сад № 2</v>
          </cell>
        </row>
        <row r="31">
          <cell r="B31" t="str">
            <v xml:space="preserve"> Детский сад № 22</v>
          </cell>
        </row>
        <row r="32">
          <cell r="B32" t="str">
            <v xml:space="preserve"> Детский сад № 200</v>
          </cell>
        </row>
        <row r="33">
          <cell r="B33" t="str">
            <v xml:space="preserve"> Детский сад № 206</v>
          </cell>
        </row>
        <row r="34">
          <cell r="B34" t="str">
            <v xml:space="preserve"> Детский сад № 208</v>
          </cell>
        </row>
        <row r="35">
          <cell r="B35" t="str">
            <v xml:space="preserve"> Детский сад № 212</v>
          </cell>
        </row>
        <row r="36">
          <cell r="B36" t="str">
            <v xml:space="preserve"> Детский сад № 214</v>
          </cell>
        </row>
        <row r="37">
          <cell r="B37" t="str">
            <v xml:space="preserve"> Детский сад № 215</v>
          </cell>
        </row>
        <row r="38">
          <cell r="B38" t="str">
            <v xml:space="preserve"> Детский сад № 216</v>
          </cell>
        </row>
        <row r="39">
          <cell r="B39" t="str">
            <v xml:space="preserve"> Детский сад № 222</v>
          </cell>
        </row>
        <row r="40">
          <cell r="B40" t="str">
            <v xml:space="preserve"> Детский сад № 224</v>
          </cell>
        </row>
        <row r="41">
          <cell r="B41" t="str">
            <v xml:space="preserve"> Детский сад № 226</v>
          </cell>
        </row>
        <row r="42">
          <cell r="B42" t="str">
            <v xml:space="preserve"> Детский сад № 229</v>
          </cell>
        </row>
        <row r="43">
          <cell r="B43" t="str">
            <v xml:space="preserve"> Детский сад № 231</v>
          </cell>
        </row>
        <row r="44">
          <cell r="B44" t="str">
            <v xml:space="preserve"> Детский сад № 233</v>
          </cell>
        </row>
        <row r="45">
          <cell r="B45" t="str">
            <v xml:space="preserve"> Детский сад № 237</v>
          </cell>
        </row>
        <row r="46">
          <cell r="B46" t="str">
            <v xml:space="preserve"> Детский сад № 238</v>
          </cell>
        </row>
        <row r="47">
          <cell r="B47" t="str">
            <v xml:space="preserve"> Детский сад № 240</v>
          </cell>
        </row>
        <row r="48">
          <cell r="B48" t="str">
            <v xml:space="preserve"> Детский сад № 242</v>
          </cell>
        </row>
        <row r="49">
          <cell r="B49" t="str">
            <v xml:space="preserve"> Детский сад № 248</v>
          </cell>
        </row>
        <row r="50">
          <cell r="B50" t="str">
            <v xml:space="preserve"> Детский сад № 249</v>
          </cell>
        </row>
        <row r="51">
          <cell r="B51" t="str">
            <v xml:space="preserve"> Детский сад № 251</v>
          </cell>
        </row>
        <row r="52">
          <cell r="B52" t="str">
            <v xml:space="preserve"> Детский сад № 26</v>
          </cell>
        </row>
        <row r="53">
          <cell r="B53" t="str">
            <v xml:space="preserve"> Детский сад № 261</v>
          </cell>
        </row>
        <row r="54">
          <cell r="B54" t="str">
            <v xml:space="preserve"> Детский сад № 263</v>
          </cell>
        </row>
        <row r="55">
          <cell r="B55" t="str">
            <v xml:space="preserve"> Детский сад № 266</v>
          </cell>
        </row>
        <row r="56">
          <cell r="B56" t="str">
            <v xml:space="preserve"> Детский сад № 268</v>
          </cell>
        </row>
        <row r="57">
          <cell r="B57" t="str">
            <v xml:space="preserve"> Детский сад № 33</v>
          </cell>
        </row>
        <row r="58">
          <cell r="B58" t="str">
            <v xml:space="preserve"> Детский сад № 35</v>
          </cell>
        </row>
        <row r="59">
          <cell r="B59" t="str">
            <v xml:space="preserve"> Детский сад № 41</v>
          </cell>
        </row>
        <row r="60">
          <cell r="B60" t="str">
            <v xml:space="preserve"> Детский сад № 42</v>
          </cell>
        </row>
        <row r="61">
          <cell r="B61" t="str">
            <v xml:space="preserve"> Детский сад № 44</v>
          </cell>
        </row>
        <row r="62">
          <cell r="B62" t="str">
            <v xml:space="preserve"> Детский сад № 48</v>
          </cell>
        </row>
        <row r="63">
          <cell r="B63" t="str">
            <v xml:space="preserve"> Детский сад № 5</v>
          </cell>
        </row>
        <row r="64">
          <cell r="B64" t="str">
            <v xml:space="preserve"> Детский сад № 54</v>
          </cell>
        </row>
        <row r="65">
          <cell r="B65" t="str">
            <v xml:space="preserve"> Детский сад № 55</v>
          </cell>
        </row>
        <row r="66">
          <cell r="B66" t="str">
            <v xml:space="preserve"> Детский сад № 58</v>
          </cell>
        </row>
        <row r="67">
          <cell r="B67" t="str">
            <v xml:space="preserve"> Детский сад № 6</v>
          </cell>
        </row>
        <row r="68">
          <cell r="B68" t="str">
            <v xml:space="preserve"> Детский сад № 7</v>
          </cell>
        </row>
        <row r="69">
          <cell r="B69" t="str">
            <v xml:space="preserve"> Детский сад № 70</v>
          </cell>
        </row>
        <row r="70">
          <cell r="B70" t="str">
            <v xml:space="preserve"> Детский сад № 74</v>
          </cell>
        </row>
        <row r="71">
          <cell r="B71" t="str">
            <v xml:space="preserve"> Детский сад № 80</v>
          </cell>
        </row>
        <row r="72">
          <cell r="B72" t="str">
            <v xml:space="preserve"> Детский сад № 88</v>
          </cell>
        </row>
        <row r="73">
          <cell r="B73" t="str">
            <v xml:space="preserve"> Детский сад № 9</v>
          </cell>
        </row>
        <row r="74">
          <cell r="B74" t="str">
            <v>Детский дом "Остров надежды"</v>
          </cell>
        </row>
        <row r="75">
          <cell r="B75" t="str">
            <v>Детский дом "Ровесник"</v>
          </cell>
        </row>
        <row r="76">
          <cell r="B76" t="str">
            <v>ДОД "Флагман"</v>
          </cell>
        </row>
        <row r="77">
          <cell r="B77" t="str">
            <v>Спорт. школа № 1</v>
          </cell>
        </row>
        <row r="78">
          <cell r="B78" t="str">
            <v>Спец. школа № 20</v>
          </cell>
        </row>
        <row r="79">
          <cell r="B79" t="str">
            <v>Интернат № 38</v>
          </cell>
        </row>
        <row r="80">
          <cell r="B80" t="str">
            <v>Лицей № 11</v>
          </cell>
        </row>
        <row r="81">
          <cell r="B81" t="str">
            <v>Лицей № 111</v>
          </cell>
        </row>
        <row r="82">
          <cell r="B82" t="str">
            <v>Лицей № 34</v>
          </cell>
        </row>
        <row r="83">
          <cell r="B83" t="str">
            <v>Лицей № 84</v>
          </cell>
        </row>
        <row r="84">
          <cell r="B84" t="str">
            <v>ЦРЛ</v>
          </cell>
        </row>
        <row r="85">
          <cell r="B85" t="str">
            <v>ЦДиК</v>
          </cell>
        </row>
        <row r="86">
          <cell r="B86" t="str">
            <v>ЦБ</v>
          </cell>
        </row>
        <row r="87">
          <cell r="B87" t="str">
            <v>Школа № 101</v>
          </cell>
        </row>
        <row r="88">
          <cell r="B88" t="str">
            <v>Школа № 103</v>
          </cell>
        </row>
        <row r="89">
          <cell r="B89" t="str">
            <v>Школа № 106</v>
          </cell>
        </row>
        <row r="90">
          <cell r="B90" t="str">
            <v>Школа № 12</v>
          </cell>
        </row>
        <row r="91">
          <cell r="B91" t="str">
            <v>Школа № 16</v>
          </cell>
        </row>
        <row r="92">
          <cell r="B92" t="str">
            <v>Школа № 2</v>
          </cell>
        </row>
        <row r="93">
          <cell r="B93" t="str">
            <v>Школа № 26</v>
          </cell>
        </row>
        <row r="94">
          <cell r="B94" t="str">
            <v>Школа № 31</v>
          </cell>
        </row>
        <row r="95">
          <cell r="B95" t="str">
            <v>Школа № 4</v>
          </cell>
        </row>
        <row r="96">
          <cell r="B96" t="str">
            <v>Школа № 41</v>
          </cell>
        </row>
        <row r="97">
          <cell r="B97" t="str">
            <v>Школа № 52</v>
          </cell>
        </row>
        <row r="98">
          <cell r="B98" t="str">
            <v>Школа № 55</v>
          </cell>
        </row>
        <row r="99">
          <cell r="B99" t="str">
            <v>Школа № 67</v>
          </cell>
        </row>
        <row r="100">
          <cell r="B100" t="str">
            <v>Школа № 72</v>
          </cell>
        </row>
        <row r="101">
          <cell r="B101" t="str">
            <v>Школа № 91</v>
          </cell>
        </row>
        <row r="102">
          <cell r="B102" t="str">
            <v>Школа № 97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правочник"/>
      <sheetName val="реестр "/>
      <sheetName val="поставщики"/>
    </sheetNames>
    <sheetDataSet>
      <sheetData sheetId="0">
        <row r="2">
          <cell r="B2" t="str">
            <v>ВСЦ "Патриот"</v>
          </cell>
        </row>
        <row r="3">
          <cell r="B3" t="str">
            <v>ВСШ № 1</v>
          </cell>
        </row>
        <row r="4">
          <cell r="B4" t="str">
            <v>Гимназия № 17</v>
          </cell>
        </row>
        <row r="5">
          <cell r="B5" t="str">
            <v>Гимназия № 44</v>
          </cell>
        </row>
        <row r="6">
          <cell r="B6" t="str">
            <v>Гимназия № 48</v>
          </cell>
        </row>
        <row r="7">
          <cell r="B7" t="str">
            <v>Гимназия № 62</v>
          </cell>
        </row>
        <row r="8">
          <cell r="B8" t="str">
            <v>Гимназия № 70</v>
          </cell>
        </row>
        <row r="9">
          <cell r="B9" t="str">
            <v>ГСЮН</v>
          </cell>
        </row>
        <row r="10">
          <cell r="B10" t="str">
            <v xml:space="preserve"> Детский сад № 1</v>
          </cell>
        </row>
        <row r="11">
          <cell r="B11" t="str">
            <v xml:space="preserve"> Детский сад № 10</v>
          </cell>
        </row>
        <row r="12">
          <cell r="B12" t="str">
            <v>Детский сад № 108</v>
          </cell>
        </row>
        <row r="13">
          <cell r="B13" t="str">
            <v xml:space="preserve"> Детский сад № 11</v>
          </cell>
        </row>
        <row r="14">
          <cell r="B14" t="str">
            <v>Детский сад № 118</v>
          </cell>
        </row>
        <row r="15">
          <cell r="B15" t="str">
            <v>Детский сад № 131</v>
          </cell>
        </row>
        <row r="16">
          <cell r="B16" t="str">
            <v>Детский сад № 133</v>
          </cell>
        </row>
        <row r="17">
          <cell r="B17" t="str">
            <v>Детский сад № 140</v>
          </cell>
        </row>
        <row r="18">
          <cell r="B18" t="str">
            <v>Детский сад № 144</v>
          </cell>
        </row>
        <row r="19">
          <cell r="B19" t="str">
            <v>Детский сад № 150</v>
          </cell>
        </row>
        <row r="20">
          <cell r="B20" t="str">
            <v xml:space="preserve"> Детский сад № 158</v>
          </cell>
        </row>
        <row r="21">
          <cell r="B21" t="str">
            <v xml:space="preserve"> Детский сад № 165</v>
          </cell>
        </row>
        <row r="22">
          <cell r="B22" t="str">
            <v xml:space="preserve"> Детский сад № 172</v>
          </cell>
        </row>
        <row r="23">
          <cell r="B23" t="str">
            <v xml:space="preserve"> Детский сад № 175</v>
          </cell>
        </row>
        <row r="24">
          <cell r="B24" t="str">
            <v xml:space="preserve"> Детский сад № 178</v>
          </cell>
        </row>
        <row r="25">
          <cell r="B25" t="str">
            <v xml:space="preserve"> Детский сад № 18</v>
          </cell>
        </row>
        <row r="26">
          <cell r="B26" t="str">
            <v xml:space="preserve"> Детский сад № 182</v>
          </cell>
        </row>
        <row r="27">
          <cell r="B27" t="str">
            <v xml:space="preserve"> Детский сад № 186</v>
          </cell>
        </row>
        <row r="28">
          <cell r="B28" t="str">
            <v xml:space="preserve"> Детский сад № 190</v>
          </cell>
        </row>
        <row r="29">
          <cell r="B29" t="str">
            <v xml:space="preserve"> Детский сад № 196</v>
          </cell>
        </row>
        <row r="30">
          <cell r="B30" t="str">
            <v xml:space="preserve"> Детский сад № 2</v>
          </cell>
        </row>
        <row r="31">
          <cell r="B31" t="str">
            <v xml:space="preserve"> Детский сад № 22</v>
          </cell>
        </row>
        <row r="32">
          <cell r="B32" t="str">
            <v xml:space="preserve"> Детский сад № 200</v>
          </cell>
        </row>
        <row r="33">
          <cell r="B33" t="str">
            <v xml:space="preserve"> Детский сад № 206</v>
          </cell>
        </row>
        <row r="34">
          <cell r="B34" t="str">
            <v xml:space="preserve"> Детский сад № 208</v>
          </cell>
        </row>
        <row r="35">
          <cell r="B35" t="str">
            <v xml:space="preserve"> Детский сад № 212</v>
          </cell>
        </row>
        <row r="36">
          <cell r="B36" t="str">
            <v xml:space="preserve"> Детский сад № 214</v>
          </cell>
        </row>
        <row r="37">
          <cell r="B37" t="str">
            <v xml:space="preserve"> Детский сад № 215</v>
          </cell>
        </row>
        <row r="38">
          <cell r="B38" t="str">
            <v xml:space="preserve"> Детский сад № 216</v>
          </cell>
        </row>
        <row r="39">
          <cell r="B39" t="str">
            <v xml:space="preserve"> Детский сад № 222</v>
          </cell>
        </row>
        <row r="40">
          <cell r="B40" t="str">
            <v xml:space="preserve"> Детский сад № 224</v>
          </cell>
        </row>
        <row r="41">
          <cell r="B41" t="str">
            <v xml:space="preserve"> Детский сад № 226</v>
          </cell>
        </row>
        <row r="42">
          <cell r="B42" t="str">
            <v xml:space="preserve"> Детский сад № 229</v>
          </cell>
        </row>
        <row r="43">
          <cell r="B43" t="str">
            <v xml:space="preserve"> Детский сад № 231</v>
          </cell>
        </row>
        <row r="44">
          <cell r="B44" t="str">
            <v xml:space="preserve"> Детский сад № 233</v>
          </cell>
        </row>
        <row r="45">
          <cell r="B45" t="str">
            <v xml:space="preserve"> Детский сад № 237</v>
          </cell>
        </row>
        <row r="46">
          <cell r="B46" t="str">
            <v xml:space="preserve"> Детский сад № 238</v>
          </cell>
        </row>
        <row r="47">
          <cell r="B47" t="str">
            <v xml:space="preserve"> Детский сад № 240</v>
          </cell>
        </row>
        <row r="48">
          <cell r="B48" t="str">
            <v xml:space="preserve"> Детский сад № 242</v>
          </cell>
        </row>
        <row r="49">
          <cell r="B49" t="str">
            <v xml:space="preserve"> Детский сад № 248</v>
          </cell>
        </row>
        <row r="50">
          <cell r="B50" t="str">
            <v xml:space="preserve"> Детский сад № 249</v>
          </cell>
        </row>
        <row r="51">
          <cell r="B51" t="str">
            <v xml:space="preserve"> Детский сад № 251</v>
          </cell>
        </row>
        <row r="52">
          <cell r="B52" t="str">
            <v xml:space="preserve"> Детский сад № 26</v>
          </cell>
        </row>
        <row r="53">
          <cell r="B53" t="str">
            <v xml:space="preserve"> Детский сад № 261</v>
          </cell>
        </row>
        <row r="54">
          <cell r="B54" t="str">
            <v xml:space="preserve"> Детский сад № 263</v>
          </cell>
        </row>
        <row r="55">
          <cell r="B55" t="str">
            <v xml:space="preserve"> Детский сад № 266</v>
          </cell>
        </row>
        <row r="56">
          <cell r="B56" t="str">
            <v xml:space="preserve"> Детский сад № 268</v>
          </cell>
        </row>
        <row r="57">
          <cell r="B57" t="str">
            <v xml:space="preserve"> Детский сад № 33</v>
          </cell>
        </row>
        <row r="58">
          <cell r="B58" t="str">
            <v xml:space="preserve"> Детский сад № 35</v>
          </cell>
        </row>
        <row r="59">
          <cell r="B59" t="str">
            <v xml:space="preserve"> Детский сад № 41</v>
          </cell>
        </row>
        <row r="60">
          <cell r="B60" t="str">
            <v xml:space="preserve"> Детский сад № 42</v>
          </cell>
        </row>
        <row r="61">
          <cell r="B61" t="str">
            <v xml:space="preserve"> Детский сад № 44</v>
          </cell>
        </row>
        <row r="62">
          <cell r="B62" t="str">
            <v xml:space="preserve"> Детский сад № 48</v>
          </cell>
        </row>
        <row r="63">
          <cell r="B63" t="str">
            <v xml:space="preserve"> Детский сад № 5</v>
          </cell>
        </row>
        <row r="64">
          <cell r="B64" t="str">
            <v xml:space="preserve"> Детский сад № 54</v>
          </cell>
        </row>
        <row r="65">
          <cell r="B65" t="str">
            <v xml:space="preserve"> Детский сад № 55</v>
          </cell>
        </row>
        <row r="66">
          <cell r="B66" t="str">
            <v xml:space="preserve"> Детский сад № 58</v>
          </cell>
        </row>
        <row r="67">
          <cell r="B67" t="str">
            <v xml:space="preserve"> Детский сад № 6</v>
          </cell>
        </row>
        <row r="68">
          <cell r="B68" t="str">
            <v xml:space="preserve"> Детский сад № 7</v>
          </cell>
        </row>
        <row r="69">
          <cell r="B69" t="str">
            <v xml:space="preserve"> Детский сад № 70</v>
          </cell>
        </row>
        <row r="70">
          <cell r="B70" t="str">
            <v xml:space="preserve"> Детский сад № 74</v>
          </cell>
        </row>
        <row r="71">
          <cell r="B71" t="str">
            <v xml:space="preserve"> Детский сад № 80</v>
          </cell>
        </row>
        <row r="72">
          <cell r="B72" t="str">
            <v xml:space="preserve"> Детский сад № 88</v>
          </cell>
        </row>
        <row r="73">
          <cell r="B73" t="str">
            <v xml:space="preserve"> Детский сад № 9</v>
          </cell>
        </row>
        <row r="74">
          <cell r="B74" t="str">
            <v>Детский дом "Остров надежды"</v>
          </cell>
        </row>
        <row r="75">
          <cell r="B75" t="str">
            <v>Детский дом "Ровесник"</v>
          </cell>
        </row>
        <row r="76">
          <cell r="B76" t="str">
            <v>ДОД "Флагман"</v>
          </cell>
        </row>
        <row r="77">
          <cell r="B77" t="str">
            <v>Спорт. школа № 1</v>
          </cell>
        </row>
        <row r="78">
          <cell r="B78" t="str">
            <v>Спец. школа № 20</v>
          </cell>
        </row>
        <row r="79">
          <cell r="B79" t="str">
            <v>Интернат № 38</v>
          </cell>
        </row>
        <row r="80">
          <cell r="B80" t="str">
            <v>Лицей № 11</v>
          </cell>
        </row>
        <row r="81">
          <cell r="B81" t="str">
            <v>Лицей № 111</v>
          </cell>
        </row>
        <row r="82">
          <cell r="B82" t="str">
            <v>Лицей № 34</v>
          </cell>
        </row>
        <row r="83">
          <cell r="B83" t="str">
            <v>Лицей № 84</v>
          </cell>
        </row>
        <row r="84">
          <cell r="B84" t="str">
            <v>ЦРЛ</v>
          </cell>
        </row>
        <row r="85">
          <cell r="B85" t="str">
            <v>ЦДиК</v>
          </cell>
        </row>
        <row r="86">
          <cell r="B86" t="str">
            <v>ЦБ</v>
          </cell>
        </row>
        <row r="87">
          <cell r="B87" t="str">
            <v>Школа № 101</v>
          </cell>
        </row>
        <row r="88">
          <cell r="B88" t="str">
            <v>Школа № 103</v>
          </cell>
        </row>
        <row r="89">
          <cell r="B89" t="str">
            <v>Школа № 106</v>
          </cell>
        </row>
        <row r="90">
          <cell r="B90" t="str">
            <v>Школа № 12</v>
          </cell>
        </row>
        <row r="91">
          <cell r="B91" t="str">
            <v>Школа № 16</v>
          </cell>
        </row>
        <row r="92">
          <cell r="B92" t="str">
            <v>Школа № 2</v>
          </cell>
        </row>
        <row r="93">
          <cell r="B93" t="str">
            <v>Школа № 26</v>
          </cell>
        </row>
        <row r="94">
          <cell r="B94" t="str">
            <v>Школа № 31</v>
          </cell>
        </row>
        <row r="95">
          <cell r="B95" t="str">
            <v>Школа № 4</v>
          </cell>
        </row>
        <row r="96">
          <cell r="B96" t="str">
            <v>Школа № 41</v>
          </cell>
        </row>
        <row r="97">
          <cell r="B97" t="str">
            <v>Школа № 52</v>
          </cell>
        </row>
        <row r="98">
          <cell r="B98" t="str">
            <v>Школа № 55</v>
          </cell>
        </row>
        <row r="99">
          <cell r="B99" t="str">
            <v>Школа № 67</v>
          </cell>
        </row>
        <row r="100">
          <cell r="B100" t="str">
            <v>Школа № 72</v>
          </cell>
        </row>
        <row r="101">
          <cell r="B101" t="str">
            <v>Школа № 91</v>
          </cell>
        </row>
        <row r="102">
          <cell r="B102" t="str">
            <v>Школа № 97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ВСЕГО с МП"/>
      <sheetName val="Всего по МО пр. №1-мз "/>
      <sheetName val="кдм"/>
      <sheetName val="КЖКХ"/>
      <sheetName val="КОИН"/>
      <sheetName val="КООС"/>
      <sheetName val="Спорт"/>
      <sheetName val="КСЗ"/>
      <sheetName val="УКС"/>
      <sheetName val="Адм центр"/>
      <sheetName val="Адм ильин"/>
      <sheetName val="градострой"/>
      <sheetName val="культура"/>
      <sheetName val="УТИС"/>
      <sheetName val="куми"/>
      <sheetName val="удкх"/>
      <sheetName val="Адм кузнецк"/>
      <sheetName val="СНД"/>
      <sheetName val="адм города"/>
      <sheetName val="адм куйб"/>
      <sheetName val="адм зав"/>
      <sheetName val="адм ордж"/>
      <sheetName val="опека"/>
      <sheetName val="КГК"/>
      <sheetName val="свод МП"/>
      <sheetName val="Коммун услуг"/>
      <sheetName val="ДН"/>
      <sheetName val="СИЗИС"/>
      <sheetName val="эшв"/>
      <sheetName val="ТТП"/>
      <sheetName val="горкомсервис"/>
      <sheetName val="телерад"/>
      <sheetName val="ЦГиЗ"/>
      <sheetName val="сск"/>
    </sheetNames>
    <sheetDataSet>
      <sheetData sheetId="0"/>
      <sheetData sheetId="1">
        <row r="13"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</row>
        <row r="16">
          <cell r="C16">
            <v>223</v>
          </cell>
          <cell r="D16">
            <v>201</v>
          </cell>
          <cell r="E16">
            <v>520</v>
          </cell>
          <cell r="G16">
            <v>223</v>
          </cell>
          <cell r="H16">
            <v>201</v>
          </cell>
          <cell r="I16">
            <v>120</v>
          </cell>
          <cell r="J16">
            <v>55</v>
          </cell>
          <cell r="K16">
            <v>26</v>
          </cell>
          <cell r="L16">
            <v>37</v>
          </cell>
          <cell r="M16">
            <v>3125207.2706999998</v>
          </cell>
          <cell r="O16">
            <v>1382204.9339999999</v>
          </cell>
          <cell r="P16">
            <v>1137215.13546</v>
          </cell>
          <cell r="Q16">
            <v>44837.501239999998</v>
          </cell>
          <cell r="R16">
            <v>1134279.7358800001</v>
          </cell>
          <cell r="S16">
            <v>1304575.1880999999</v>
          </cell>
        </row>
        <row r="17">
          <cell r="C17">
            <v>17</v>
          </cell>
          <cell r="D17">
            <v>16</v>
          </cell>
          <cell r="E17">
            <v>32</v>
          </cell>
          <cell r="G17">
            <v>17</v>
          </cell>
          <cell r="H17">
            <v>16</v>
          </cell>
          <cell r="I17">
            <v>5</v>
          </cell>
          <cell r="J17">
            <v>10</v>
          </cell>
          <cell r="K17">
            <v>1</v>
          </cell>
          <cell r="M17">
            <v>2204.3739399999999</v>
          </cell>
          <cell r="O17">
            <v>543.97</v>
          </cell>
          <cell r="P17">
            <v>1463.0706100000002</v>
          </cell>
          <cell r="Q17">
            <v>197.33332999999999</v>
          </cell>
          <cell r="R17">
            <v>1349.9627700000001</v>
          </cell>
          <cell r="S17">
            <v>418.41</v>
          </cell>
        </row>
        <row r="18"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M18">
            <v>0</v>
          </cell>
          <cell r="O18">
            <v>0</v>
          </cell>
          <cell r="P18">
            <v>152</v>
          </cell>
          <cell r="Q18">
            <v>0</v>
          </cell>
          <cell r="R18">
            <v>0</v>
          </cell>
          <cell r="S18">
            <v>0</v>
          </cell>
        </row>
        <row r="19">
          <cell r="C19">
            <v>3</v>
          </cell>
          <cell r="D19">
            <v>3</v>
          </cell>
          <cell r="E19">
            <v>9</v>
          </cell>
          <cell r="G19">
            <v>3</v>
          </cell>
          <cell r="H19">
            <v>3</v>
          </cell>
          <cell r="I19">
            <v>3</v>
          </cell>
          <cell r="J19">
            <v>0</v>
          </cell>
          <cell r="K19">
            <v>0</v>
          </cell>
        </row>
        <row r="21">
          <cell r="C21">
            <v>221</v>
          </cell>
          <cell r="D21">
            <v>209</v>
          </cell>
          <cell r="E21">
            <v>546</v>
          </cell>
          <cell r="G21">
            <v>221</v>
          </cell>
          <cell r="H21">
            <v>209</v>
          </cell>
          <cell r="I21">
            <v>124</v>
          </cell>
          <cell r="J21">
            <v>59</v>
          </cell>
          <cell r="K21">
            <v>26</v>
          </cell>
          <cell r="L21">
            <v>37</v>
          </cell>
          <cell r="M21">
            <v>1074964.6916400001</v>
          </cell>
          <cell r="N21">
            <v>961972.70863999985</v>
          </cell>
          <cell r="O21">
            <v>578458.90799999994</v>
          </cell>
          <cell r="P21">
            <v>339135.96607000002</v>
          </cell>
          <cell r="Q21">
            <v>44377.834569999999</v>
          </cell>
          <cell r="R21">
            <v>336087.45865000004</v>
          </cell>
          <cell r="S21">
            <v>506834.60109999997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3"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</row>
        <row r="16">
          <cell r="C16">
            <v>67</v>
          </cell>
          <cell r="D16">
            <v>66</v>
          </cell>
          <cell r="E16">
            <v>60</v>
          </cell>
          <cell r="G16">
            <v>67</v>
          </cell>
          <cell r="H16">
            <v>66</v>
          </cell>
          <cell r="I16">
            <v>36</v>
          </cell>
          <cell r="J16">
            <v>20</v>
          </cell>
          <cell r="K16">
            <v>10</v>
          </cell>
          <cell r="L16">
            <v>0</v>
          </cell>
          <cell r="M16">
            <v>24648.686009999998</v>
          </cell>
          <cell r="O16">
            <v>17286.548009999999</v>
          </cell>
          <cell r="P16">
            <v>22190.605799999998</v>
          </cell>
          <cell r="Q16">
            <v>1660.9</v>
          </cell>
          <cell r="R16">
            <v>21854.876599999996</v>
          </cell>
          <cell r="S16">
            <v>15445.814699999999</v>
          </cell>
        </row>
        <row r="17">
          <cell r="C17">
            <v>24</v>
          </cell>
          <cell r="D17">
            <v>21</v>
          </cell>
          <cell r="E17">
            <v>22</v>
          </cell>
          <cell r="G17">
            <v>24</v>
          </cell>
          <cell r="H17">
            <v>21</v>
          </cell>
          <cell r="I17">
            <v>17</v>
          </cell>
          <cell r="J17">
            <v>8</v>
          </cell>
          <cell r="K17">
            <v>3</v>
          </cell>
          <cell r="M17">
            <v>5047.8148500000007</v>
          </cell>
          <cell r="O17">
            <v>1828.85392</v>
          </cell>
          <cell r="P17">
            <v>2154.8809299999998</v>
          </cell>
          <cell r="Q17">
            <v>1064.08</v>
          </cell>
          <cell r="R17">
            <v>1951.8214800000001</v>
          </cell>
          <cell r="S17">
            <v>1399.2901999999999</v>
          </cell>
        </row>
        <row r="18">
          <cell r="C18">
            <v>1</v>
          </cell>
          <cell r="D18">
            <v>1</v>
          </cell>
          <cell r="E18">
            <v>0</v>
          </cell>
          <cell r="G18">
            <v>1</v>
          </cell>
          <cell r="H18">
            <v>1</v>
          </cell>
          <cell r="I18">
            <v>0</v>
          </cell>
          <cell r="J18">
            <v>0</v>
          </cell>
          <cell r="K18">
            <v>0</v>
          </cell>
          <cell r="M18">
            <v>1393.8</v>
          </cell>
          <cell r="O18">
            <v>0</v>
          </cell>
          <cell r="P18">
            <v>1393.8</v>
          </cell>
          <cell r="Q18">
            <v>0</v>
          </cell>
          <cell r="R18">
            <v>1387.74</v>
          </cell>
          <cell r="S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Всего по МО пр. №1-1мз "/>
      <sheetName val="молодежь"/>
      <sheetName val="КЖКХ"/>
      <sheetName val="КОИН"/>
      <sheetName val="КООС"/>
      <sheetName val="Спорт"/>
      <sheetName val="КСЗ"/>
      <sheetName val="УКС"/>
      <sheetName val="адм центр"/>
      <sheetName val="Адм Ильин"/>
      <sheetName val="градострой"/>
      <sheetName val="культура"/>
      <sheetName val="утис"/>
      <sheetName val="куми"/>
      <sheetName val="адм кузнецк"/>
      <sheetName val="СНД"/>
      <sheetName val="адм города"/>
      <sheetName val="адм куйб"/>
      <sheetName val="адм зав"/>
      <sheetName val="адм ордж"/>
      <sheetName val="удкх"/>
      <sheetName val="опека"/>
    </sheetNames>
    <sheetDataSet>
      <sheetData sheetId="0"/>
      <sheetData sheetId="1"/>
      <sheetData sheetId="2">
        <row r="14">
          <cell r="N14">
            <v>1893</v>
          </cell>
          <cell r="P14">
            <v>554.17999999999995</v>
          </cell>
          <cell r="Q14">
            <v>604.89</v>
          </cell>
          <cell r="R14">
            <v>560.29999999999995</v>
          </cell>
          <cell r="S14">
            <v>604.89</v>
          </cell>
          <cell r="T14">
            <v>532</v>
          </cell>
        </row>
      </sheetData>
      <sheetData sheetId="3">
        <row r="14">
          <cell r="M14">
            <v>24</v>
          </cell>
          <cell r="N14">
            <v>131330</v>
          </cell>
          <cell r="P14">
            <v>95712</v>
          </cell>
          <cell r="Q14">
            <v>15399</v>
          </cell>
          <cell r="R14">
            <v>5218</v>
          </cell>
          <cell r="S14">
            <v>15333</v>
          </cell>
          <cell r="T14">
            <v>72232</v>
          </cell>
        </row>
      </sheetData>
      <sheetData sheetId="4">
        <row r="14">
          <cell r="M14">
            <v>0</v>
          </cell>
          <cell r="N14">
            <v>55.936999999999998</v>
          </cell>
          <cell r="P14">
            <v>14.972</v>
          </cell>
          <cell r="Q14">
            <v>21.75</v>
          </cell>
          <cell r="R14">
            <v>19.215</v>
          </cell>
          <cell r="S14">
            <v>21.75</v>
          </cell>
          <cell r="T14">
            <v>14.371499999999999</v>
          </cell>
        </row>
      </sheetData>
      <sheetData sheetId="5">
        <row r="14">
          <cell r="M14">
            <v>0</v>
          </cell>
          <cell r="N14">
            <v>0</v>
          </cell>
        </row>
      </sheetData>
      <sheetData sheetId="6">
        <row r="14">
          <cell r="M14">
            <v>86</v>
          </cell>
          <cell r="N14">
            <v>6635.11</v>
          </cell>
          <cell r="P14">
            <v>9584.65</v>
          </cell>
          <cell r="Q14">
            <v>939.62</v>
          </cell>
          <cell r="R14">
            <v>707.06000000000006</v>
          </cell>
          <cell r="S14">
            <v>936.62</v>
          </cell>
          <cell r="T14">
            <v>6695.59</v>
          </cell>
        </row>
      </sheetData>
      <sheetData sheetId="7">
        <row r="11">
          <cell r="D11">
            <v>0</v>
          </cell>
          <cell r="E11">
            <v>0</v>
          </cell>
          <cell r="F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W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W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W13">
            <v>0</v>
          </cell>
        </row>
        <row r="14">
          <cell r="M14">
            <v>0</v>
          </cell>
          <cell r="N14">
            <v>99.81</v>
          </cell>
          <cell r="P14">
            <v>99.81</v>
          </cell>
          <cell r="Q14">
            <v>0</v>
          </cell>
          <cell r="R14">
            <v>0</v>
          </cell>
          <cell r="S14">
            <v>0</v>
          </cell>
          <cell r="T14">
            <v>95.82</v>
          </cell>
        </row>
      </sheetData>
      <sheetData sheetId="8"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W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W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W13">
            <v>0</v>
          </cell>
        </row>
        <row r="14">
          <cell r="M14">
            <v>0</v>
          </cell>
          <cell r="N14">
            <v>305.72000000000003</v>
          </cell>
          <cell r="P14">
            <v>0</v>
          </cell>
          <cell r="Q14">
            <v>152</v>
          </cell>
          <cell r="R14">
            <v>153.72</v>
          </cell>
          <cell r="S14">
            <v>152</v>
          </cell>
          <cell r="T14">
            <v>0</v>
          </cell>
        </row>
      </sheetData>
      <sheetData sheetId="9"/>
      <sheetData sheetId="10">
        <row r="14">
          <cell r="M14">
            <v>0</v>
          </cell>
          <cell r="N14">
            <v>349.34899999999999</v>
          </cell>
          <cell r="P14">
            <v>349.34899999999999</v>
          </cell>
          <cell r="Q14">
            <v>0</v>
          </cell>
          <cell r="R14">
            <v>0</v>
          </cell>
          <cell r="S14">
            <v>0</v>
          </cell>
          <cell r="T14">
            <v>335.375</v>
          </cell>
        </row>
      </sheetData>
      <sheetData sheetId="11"/>
      <sheetData sheetId="12"/>
      <sheetData sheetId="13"/>
      <sheetData sheetId="14"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N14">
            <v>0</v>
          </cell>
          <cell r="Q14">
            <v>0</v>
          </cell>
          <cell r="S14">
            <v>0</v>
          </cell>
        </row>
      </sheetData>
      <sheetData sheetId="15"/>
      <sheetData sheetId="16">
        <row r="14">
          <cell r="M14">
            <v>0</v>
          </cell>
          <cell r="N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</sheetData>
      <sheetData sheetId="17"/>
      <sheetData sheetId="18"/>
      <sheetData sheetId="19">
        <row r="14">
          <cell r="N14">
            <v>146.76</v>
          </cell>
          <cell r="Q14">
            <v>146.76</v>
          </cell>
          <cell r="S14">
            <v>146.76</v>
          </cell>
        </row>
      </sheetData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общий"/>
      <sheetName val="свод ГРБС"/>
      <sheetName val="адм центр"/>
      <sheetName val="ордж"/>
      <sheetName val="жкх"/>
      <sheetName val="ЗЕМЛЯ"/>
      <sheetName val="КГК"/>
      <sheetName val="АДМ.КУЗНЕЦ"/>
      <sheetName val="УДКХ"/>
      <sheetName val="ОПЕКА"/>
      <sheetName val="снд"/>
      <sheetName val="молодежь"/>
      <sheetName val="спорт"/>
      <sheetName val="куми"/>
      <sheetName val="адм.завод"/>
      <sheetName val="утис"/>
      <sheetName val="окруж среда"/>
      <sheetName val="адм.ильин"/>
      <sheetName val="ксз"/>
      <sheetName val="культура"/>
      <sheetName val="коин"/>
      <sheetName val="УКС"/>
      <sheetName val="адм.города"/>
      <sheetName val="адм.куй"/>
      <sheetName val="свод смп"/>
      <sheetName val="МПКУ"/>
      <sheetName val="ДН"/>
      <sheetName val="жилфонд"/>
      <sheetName val="ЭШВ"/>
      <sheetName val="сизис"/>
      <sheetName val="сск"/>
      <sheetName val="горкомсервис"/>
      <sheetName val="мттп"/>
      <sheetName val="телерад"/>
      <sheetName val="жилищный центр"/>
      <sheetName val="ЦГиЗ"/>
    </sheetNames>
    <sheetDataSet>
      <sheetData sheetId="0"/>
      <sheetData sheetId="1"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1687</v>
          </cell>
          <cell r="D15">
            <v>74</v>
          </cell>
          <cell r="E15">
            <v>3</v>
          </cell>
          <cell r="F15">
            <v>79</v>
          </cell>
          <cell r="G15">
            <v>1329616.7500999998</v>
          </cell>
          <cell r="H15">
            <v>406197.89647000004</v>
          </cell>
          <cell r="I15">
            <v>1308965.4800999998</v>
          </cell>
          <cell r="J15">
            <v>388013.68647000002</v>
          </cell>
          <cell r="K15">
            <v>27119.3</v>
          </cell>
          <cell r="L15">
            <v>18184.21</v>
          </cell>
          <cell r="M15">
            <v>370152.4</v>
          </cell>
          <cell r="N15">
            <v>348449.45</v>
          </cell>
        </row>
        <row r="16">
          <cell r="C16">
            <v>5</v>
          </cell>
          <cell r="D16">
            <v>2</v>
          </cell>
          <cell r="E16">
            <v>0</v>
          </cell>
          <cell r="F16">
            <v>2</v>
          </cell>
          <cell r="G16">
            <v>471.23</v>
          </cell>
          <cell r="H16">
            <v>963.42913999999996</v>
          </cell>
          <cell r="I16">
            <v>91</v>
          </cell>
          <cell r="J16">
            <v>868.69913999999994</v>
          </cell>
          <cell r="K16">
            <v>327.23</v>
          </cell>
          <cell r="L16">
            <v>94.73</v>
          </cell>
          <cell r="M16">
            <v>174.51999999999998</v>
          </cell>
          <cell r="N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C20">
            <v>202</v>
          </cell>
          <cell r="F20">
            <v>8</v>
          </cell>
          <cell r="G20">
            <v>7002.4800000000005</v>
          </cell>
          <cell r="H20">
            <v>2933.9034299999998</v>
          </cell>
          <cell r="I20">
            <v>6939.5</v>
          </cell>
          <cell r="J20">
            <v>2830.1934299999998</v>
          </cell>
          <cell r="K20">
            <v>63</v>
          </cell>
          <cell r="L20">
            <v>24.01</v>
          </cell>
        </row>
        <row r="21">
          <cell r="C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C22">
            <v>4941</v>
          </cell>
          <cell r="F22">
            <v>1110</v>
          </cell>
          <cell r="G22">
            <v>116851.84802999999</v>
          </cell>
          <cell r="H22">
            <v>87115.966009999989</v>
          </cell>
          <cell r="I22">
            <v>96868.96703</v>
          </cell>
          <cell r="J22">
            <v>72964.725930000001</v>
          </cell>
          <cell r="K22">
            <v>19758.2</v>
          </cell>
          <cell r="L22">
            <v>13939.2</v>
          </cell>
        </row>
        <row r="23">
          <cell r="C23">
            <v>746</v>
          </cell>
          <cell r="F23">
            <v>191</v>
          </cell>
          <cell r="G23">
            <v>82706.570000000007</v>
          </cell>
          <cell r="H23">
            <v>30793.392500000002</v>
          </cell>
          <cell r="I23">
            <v>80247.570000000007</v>
          </cell>
          <cell r="J23">
            <v>29218.392500000002</v>
          </cell>
          <cell r="K23">
            <v>2459</v>
          </cell>
          <cell r="L23">
            <v>1575</v>
          </cell>
        </row>
        <row r="24">
          <cell r="C24">
            <v>5</v>
          </cell>
          <cell r="F24">
            <v>2</v>
          </cell>
          <cell r="G24">
            <v>434.94168000000002</v>
          </cell>
          <cell r="H24">
            <v>438.68304999999998</v>
          </cell>
          <cell r="I24">
            <v>434.94168000000002</v>
          </cell>
          <cell r="J24">
            <v>438.68304999999998</v>
          </cell>
          <cell r="K24">
            <v>0</v>
          </cell>
          <cell r="L24">
            <v>0</v>
          </cell>
        </row>
        <row r="25">
          <cell r="C25">
            <v>634</v>
          </cell>
          <cell r="F25">
            <v>93</v>
          </cell>
          <cell r="G25">
            <v>166636.09868999998</v>
          </cell>
          <cell r="H25">
            <v>104890.8952</v>
          </cell>
          <cell r="I25">
            <v>166509.90868999998</v>
          </cell>
          <cell r="J25">
            <v>104176.5952</v>
          </cell>
          <cell r="K25">
            <v>126.68</v>
          </cell>
          <cell r="L25">
            <v>73.599999999999994</v>
          </cell>
        </row>
        <row r="26">
          <cell r="C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>
            <v>13</v>
          </cell>
          <cell r="F30">
            <v>0</v>
          </cell>
          <cell r="G30">
            <v>1128.6500000000001</v>
          </cell>
          <cell r="H30">
            <v>615.62</v>
          </cell>
          <cell r="I30">
            <v>1129</v>
          </cell>
          <cell r="J30">
            <v>615.62</v>
          </cell>
          <cell r="K30">
            <v>0</v>
          </cell>
          <cell r="L30">
            <v>0</v>
          </cell>
        </row>
        <row r="31">
          <cell r="C31">
            <v>1</v>
          </cell>
          <cell r="F31">
            <v>0</v>
          </cell>
          <cell r="G31">
            <v>12000</v>
          </cell>
          <cell r="H31">
            <v>5464.2743899999996</v>
          </cell>
          <cell r="I31">
            <v>12000</v>
          </cell>
          <cell r="J31">
            <v>5464.2743899999996</v>
          </cell>
          <cell r="K31">
            <v>0</v>
          </cell>
          <cell r="L31">
            <v>0</v>
          </cell>
        </row>
        <row r="32">
          <cell r="C32">
            <v>236</v>
          </cell>
          <cell r="F32">
            <v>16</v>
          </cell>
          <cell r="G32">
            <v>1115519.68713</v>
          </cell>
          <cell r="H32">
            <v>407624.39933000004</v>
          </cell>
          <cell r="I32">
            <v>1113515.0871299999</v>
          </cell>
          <cell r="J32">
            <v>406781.99933000002</v>
          </cell>
          <cell r="K32">
            <v>2005</v>
          </cell>
          <cell r="L32">
            <v>842</v>
          </cell>
        </row>
        <row r="33">
          <cell r="C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C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C35">
            <v>518</v>
          </cell>
          <cell r="F35">
            <v>190</v>
          </cell>
          <cell r="G35">
            <v>155345.82345000003</v>
          </cell>
          <cell r="H35">
            <v>144892.23472000001</v>
          </cell>
          <cell r="I35">
            <v>154859.17761000001</v>
          </cell>
          <cell r="J35">
            <v>144541.44701</v>
          </cell>
          <cell r="K35">
            <v>486.64584000000002</v>
          </cell>
          <cell r="L35">
            <v>238.18771000000001</v>
          </cell>
        </row>
        <row r="36">
          <cell r="C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C37">
            <v>7</v>
          </cell>
          <cell r="F37">
            <v>0</v>
          </cell>
          <cell r="G37">
            <v>385</v>
          </cell>
          <cell r="H37">
            <v>385</v>
          </cell>
          <cell r="I37">
            <v>385</v>
          </cell>
          <cell r="J37">
            <v>385</v>
          </cell>
          <cell r="K37">
            <v>0</v>
          </cell>
          <cell r="L37">
            <v>0</v>
          </cell>
        </row>
        <row r="38">
          <cell r="C38">
            <v>18</v>
          </cell>
          <cell r="F38">
            <v>0</v>
          </cell>
          <cell r="G38">
            <v>1196.51</v>
          </cell>
          <cell r="H38">
            <v>368.11</v>
          </cell>
          <cell r="I38">
            <v>1197</v>
          </cell>
          <cell r="J38">
            <v>368.11</v>
          </cell>
          <cell r="K38">
            <v>0</v>
          </cell>
          <cell r="L38">
            <v>0</v>
          </cell>
        </row>
        <row r="40">
          <cell r="G40">
            <v>6382177.0884199999</v>
          </cell>
          <cell r="I40">
            <v>4947373.6784199998</v>
          </cell>
          <cell r="K40">
            <v>1434803.41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10</v>
          </cell>
          <cell r="D15">
            <v>10</v>
          </cell>
          <cell r="E15">
            <v>0</v>
          </cell>
          <cell r="F15">
            <v>0</v>
          </cell>
          <cell r="G15">
            <v>29295.024600000001</v>
          </cell>
          <cell r="H15">
            <v>3535.97874</v>
          </cell>
          <cell r="I15">
            <v>545.93499999999995</v>
          </cell>
          <cell r="J15">
            <v>229.46499999999997</v>
          </cell>
          <cell r="K15">
            <v>26750.089599999999</v>
          </cell>
          <cell r="L15">
            <v>3306.5137399999999</v>
          </cell>
          <cell r="M15">
            <v>6655.1634799999993</v>
          </cell>
          <cell r="N15">
            <v>0</v>
          </cell>
        </row>
        <row r="16">
          <cell r="C16">
            <v>18</v>
          </cell>
          <cell r="D16">
            <v>15</v>
          </cell>
          <cell r="E16">
            <v>0</v>
          </cell>
          <cell r="F16">
            <v>3</v>
          </cell>
          <cell r="G16">
            <v>2156.6634799999997</v>
          </cell>
          <cell r="H16">
            <v>1323.0513799999999</v>
          </cell>
          <cell r="I16">
            <v>876.37328000000002</v>
          </cell>
          <cell r="J16">
            <v>876.37328000000002</v>
          </cell>
          <cell r="K16">
            <v>2097.9411999999998</v>
          </cell>
          <cell r="L16">
            <v>446.67830000000004</v>
          </cell>
          <cell r="M16">
            <v>877.30631100000005</v>
          </cell>
          <cell r="N16">
            <v>0</v>
          </cell>
        </row>
        <row r="17">
          <cell r="C17">
            <v>1</v>
          </cell>
          <cell r="D17">
            <v>1</v>
          </cell>
          <cell r="E17">
            <v>0</v>
          </cell>
          <cell r="F17">
            <v>0</v>
          </cell>
          <cell r="G17">
            <v>1387.74</v>
          </cell>
          <cell r="H17">
            <v>0</v>
          </cell>
          <cell r="I17">
            <v>0</v>
          </cell>
          <cell r="J17">
            <v>0</v>
          </cell>
          <cell r="K17">
            <v>1387.74</v>
          </cell>
          <cell r="L17">
            <v>0.61829999999999996</v>
          </cell>
          <cell r="M17">
            <v>1387.74</v>
          </cell>
          <cell r="N17">
            <v>0</v>
          </cell>
        </row>
        <row r="18">
          <cell r="C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C20">
            <v>4</v>
          </cell>
          <cell r="F20">
            <v>0</v>
          </cell>
          <cell r="G20">
            <v>1050.049</v>
          </cell>
          <cell r="H20">
            <v>134.643</v>
          </cell>
          <cell r="I20">
            <v>0</v>
          </cell>
          <cell r="J20">
            <v>0</v>
          </cell>
          <cell r="K20">
            <v>1050.049</v>
          </cell>
          <cell r="L20">
            <v>129.643</v>
          </cell>
        </row>
        <row r="21">
          <cell r="C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C22">
            <v>326</v>
          </cell>
          <cell r="F22">
            <v>189</v>
          </cell>
          <cell r="G22">
            <v>10168.116970000001</v>
          </cell>
          <cell r="H22">
            <v>6506.7367200000008</v>
          </cell>
          <cell r="I22">
            <v>2390.3167200000003</v>
          </cell>
          <cell r="J22">
            <v>1461.77747</v>
          </cell>
          <cell r="K22">
            <v>7777.8022500000006</v>
          </cell>
          <cell r="L22">
            <v>5018.9632500000007</v>
          </cell>
        </row>
        <row r="23">
          <cell r="C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C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C25">
            <v>18</v>
          </cell>
          <cell r="F25">
            <v>0</v>
          </cell>
          <cell r="G25">
            <v>17576.378519999998</v>
          </cell>
          <cell r="H25">
            <v>804.87618399999997</v>
          </cell>
          <cell r="I25">
            <v>172.09569999999999</v>
          </cell>
          <cell r="J25">
            <v>7.7317900000000002</v>
          </cell>
          <cell r="K25">
            <v>17404.28282</v>
          </cell>
          <cell r="L25">
            <v>791.14439399999992</v>
          </cell>
        </row>
        <row r="26">
          <cell r="C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>
            <v>1</v>
          </cell>
          <cell r="F30">
            <v>0</v>
          </cell>
          <cell r="G30">
            <v>39</v>
          </cell>
          <cell r="H30">
            <v>5</v>
          </cell>
          <cell r="I30">
            <v>0</v>
          </cell>
          <cell r="J30">
            <v>0</v>
          </cell>
          <cell r="K30">
            <v>39</v>
          </cell>
          <cell r="L30">
            <v>0</v>
          </cell>
        </row>
        <row r="31">
          <cell r="C31">
            <v>6</v>
          </cell>
          <cell r="F31">
            <v>0</v>
          </cell>
          <cell r="G31">
            <v>56.8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>
            <v>0</v>
          </cell>
          <cell r="F32">
            <v>0</v>
          </cell>
          <cell r="G32">
            <v>5168.8441400000002</v>
          </cell>
          <cell r="H32">
            <v>307.85010999999997</v>
          </cell>
          <cell r="I32">
            <v>0</v>
          </cell>
          <cell r="J32">
            <v>0</v>
          </cell>
          <cell r="K32">
            <v>5168.8441400000002</v>
          </cell>
          <cell r="L32">
            <v>307.85010999999997</v>
          </cell>
        </row>
        <row r="33">
          <cell r="C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C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C35">
            <v>11</v>
          </cell>
          <cell r="F35">
            <v>0</v>
          </cell>
          <cell r="G35">
            <v>95029.919999999984</v>
          </cell>
          <cell r="H35">
            <v>28141.288250000001</v>
          </cell>
          <cell r="I35">
            <v>32654.400000000001</v>
          </cell>
          <cell r="J35">
            <v>24880.948359999999</v>
          </cell>
          <cell r="K35">
            <v>58655.51999999999</v>
          </cell>
          <cell r="L35">
            <v>3232.3398900000002</v>
          </cell>
        </row>
        <row r="36">
          <cell r="C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C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C38">
            <v>2</v>
          </cell>
          <cell r="F38">
            <v>0</v>
          </cell>
          <cell r="G38">
            <v>2352.4890500000001</v>
          </cell>
          <cell r="H38">
            <v>642.17709000000002</v>
          </cell>
          <cell r="I38">
            <v>2209.08905</v>
          </cell>
          <cell r="J38">
            <v>642.17709000000002</v>
          </cell>
          <cell r="K38">
            <v>0</v>
          </cell>
          <cell r="L38">
            <v>0</v>
          </cell>
        </row>
        <row r="40">
          <cell r="G40">
            <v>167900.28051000001</v>
          </cell>
          <cell r="I40">
            <v>42467.644749999999</v>
          </cell>
          <cell r="K40">
            <v>120331.08675999999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с МП"/>
      <sheetName val="прил №6-мз"/>
      <sheetName val="снд"/>
      <sheetName val="кгк"/>
      <sheetName val="кдм"/>
      <sheetName val="КЖКХ"/>
      <sheetName val="КОИН"/>
      <sheetName val="КООС"/>
      <sheetName val="опека"/>
      <sheetName val="спорт"/>
      <sheetName val="КСЗ"/>
      <sheetName val="УКС"/>
      <sheetName val="адм центр"/>
      <sheetName val="Адм ильин"/>
      <sheetName val="градострой"/>
      <sheetName val="культура"/>
      <sheetName val="УТИС"/>
      <sheetName val="куми"/>
      <sheetName val="удкх"/>
      <sheetName val="адм кузнецк"/>
      <sheetName val="здрав"/>
      <sheetName val="адм города"/>
      <sheetName val="Адм куйб"/>
      <sheetName val="адм зав"/>
      <sheetName val="адм ордж"/>
      <sheetName val="свод МП"/>
      <sheetName val="КУ"/>
      <sheetName val="горкомсервис"/>
      <sheetName val="ДН"/>
      <sheetName val="СИЗИС"/>
      <sheetName val="эшв"/>
      <sheetName val="телер"/>
      <sheetName val="МТТП"/>
      <sheetName val="ССК"/>
      <sheetName val="жилфонд"/>
      <sheetName val="Лист1"/>
    </sheetNames>
    <sheetDataSet>
      <sheetData sheetId="0" refreshError="1"/>
      <sheetData sheetId="1">
        <row r="8">
          <cell r="C8">
            <v>47</v>
          </cell>
          <cell r="D8">
            <v>202</v>
          </cell>
        </row>
        <row r="9">
          <cell r="C9">
            <v>272</v>
          </cell>
          <cell r="D9">
            <v>272</v>
          </cell>
        </row>
        <row r="10">
          <cell r="C10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8">
          <cell r="C8">
            <v>4</v>
          </cell>
          <cell r="D8">
            <v>15</v>
          </cell>
        </row>
        <row r="9">
          <cell r="C9">
            <v>6</v>
          </cell>
          <cell r="D9">
            <v>6</v>
          </cell>
        </row>
        <row r="10">
          <cell r="C10">
            <v>0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прил №10"/>
      <sheetName val="КОИН"/>
      <sheetName val="ксз"/>
      <sheetName val="мттп"/>
      <sheetName val="адм города"/>
      <sheetName val="жкх"/>
    </sheetNames>
    <sheetDataSet>
      <sheetData sheetId="0"/>
      <sheetData sheetId="1">
        <row r="10">
          <cell r="B10" t="str">
            <v>14</v>
          </cell>
          <cell r="C10" t="str">
            <v>20595</v>
          </cell>
          <cell r="D10">
            <v>276</v>
          </cell>
          <cell r="E10">
            <v>11281</v>
          </cell>
          <cell r="F10">
            <v>0</v>
          </cell>
          <cell r="G10">
            <v>0</v>
          </cell>
        </row>
        <row r="11">
          <cell r="B11" t="str">
            <v>5</v>
          </cell>
          <cell r="C11" t="str">
            <v>8475</v>
          </cell>
          <cell r="D11">
            <v>29</v>
          </cell>
          <cell r="E11">
            <v>2988</v>
          </cell>
          <cell r="F11">
            <v>0</v>
          </cell>
          <cell r="G11">
            <v>0</v>
          </cell>
        </row>
        <row r="12">
          <cell r="B12" t="str">
            <v>29</v>
          </cell>
          <cell r="C12" t="str">
            <v>63160</v>
          </cell>
          <cell r="D12">
            <v>748</v>
          </cell>
          <cell r="E12">
            <v>46174</v>
          </cell>
          <cell r="F12">
            <v>0</v>
          </cell>
          <cell r="G12">
            <v>0</v>
          </cell>
        </row>
      </sheetData>
      <sheetData sheetId="2">
        <row r="10">
          <cell r="B10">
            <v>52</v>
          </cell>
          <cell r="C10">
            <v>1605.2310000000002</v>
          </cell>
          <cell r="D10">
            <v>52</v>
          </cell>
          <cell r="E10">
            <v>1024.4389999999999</v>
          </cell>
        </row>
        <row r="11">
          <cell r="B11">
            <v>6</v>
          </cell>
          <cell r="C11">
            <v>899.24</v>
          </cell>
          <cell r="D11">
            <v>5</v>
          </cell>
          <cell r="E11">
            <v>631.84999999999991</v>
          </cell>
        </row>
        <row r="12">
          <cell r="B12">
            <v>52</v>
          </cell>
          <cell r="C12">
            <v>4193.0199999999995</v>
          </cell>
          <cell r="D12">
            <v>52</v>
          </cell>
          <cell r="E12">
            <v>3302.14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92D050"/>
    <pageSetUpPr fitToPage="1"/>
  </sheetPr>
  <dimension ref="A1:U28"/>
  <sheetViews>
    <sheetView tabSelected="1" topLeftCell="B1" zoomScale="82" zoomScaleNormal="82" workbookViewId="0">
      <selection activeCell="B30" sqref="B30"/>
    </sheetView>
  </sheetViews>
  <sheetFormatPr defaultRowHeight="12.75"/>
  <cols>
    <col min="1" max="1" width="6.28515625" style="8" customWidth="1"/>
    <col min="2" max="2" width="30.85546875" style="6" customWidth="1"/>
    <col min="3" max="3" width="7.140625" style="6" customWidth="1"/>
    <col min="4" max="4" width="8" style="6" customWidth="1"/>
    <col min="5" max="5" width="9.140625" style="6" customWidth="1"/>
    <col min="6" max="6" width="7.85546875" style="6" customWidth="1"/>
    <col min="7" max="7" width="5.85546875" style="6" customWidth="1"/>
    <col min="8" max="8" width="9" style="6" customWidth="1"/>
    <col min="9" max="9" width="7.5703125" style="6" customWidth="1"/>
    <col min="10" max="10" width="6.7109375" style="6" customWidth="1"/>
    <col min="11" max="11" width="6.42578125" style="6" customWidth="1"/>
    <col min="12" max="12" width="7.7109375" style="6" customWidth="1"/>
    <col min="13" max="13" width="8.140625" style="6" customWidth="1"/>
    <col min="14" max="14" width="8.42578125" style="6" customWidth="1"/>
    <col min="15" max="15" width="14.42578125" style="6" customWidth="1"/>
    <col min="16" max="16" width="13" style="6" customWidth="1"/>
    <col min="17" max="18" width="13.140625" style="6" customWidth="1"/>
    <col min="19" max="19" width="12.28515625" style="6" customWidth="1"/>
    <col min="20" max="21" width="13" style="6" customWidth="1"/>
    <col min="22" max="22" width="9.140625" style="6"/>
    <col min="23" max="23" width="11.85546875" style="6" customWidth="1"/>
    <col min="24" max="16384" width="9.140625" style="6"/>
  </cols>
  <sheetData>
    <row r="1" spans="1:21" ht="12.75" customHeight="1">
      <c r="T1" s="138" t="s">
        <v>26</v>
      </c>
      <c r="U1" s="138"/>
    </row>
    <row r="2" spans="1:21" s="18" customFormat="1" ht="15.75">
      <c r="A2" s="17"/>
      <c r="B2" s="139" t="s">
        <v>200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</row>
    <row r="3" spans="1:21" s="20" customFormat="1" ht="15.75" customHeight="1">
      <c r="A3" s="19"/>
      <c r="C3" s="21"/>
      <c r="D3" s="21"/>
      <c r="E3" s="21"/>
      <c r="F3" s="21"/>
      <c r="G3" s="21"/>
      <c r="H3" s="21" t="s">
        <v>15</v>
      </c>
      <c r="I3" s="140" t="s">
        <v>164</v>
      </c>
      <c r="J3" s="140"/>
      <c r="K3" s="140"/>
      <c r="L3" s="140"/>
      <c r="M3" s="140"/>
      <c r="N3" s="140"/>
      <c r="O3" s="140"/>
      <c r="P3" s="21"/>
      <c r="Q3" s="21"/>
      <c r="R3" s="21"/>
      <c r="S3" s="21"/>
      <c r="T3" s="21"/>
      <c r="U3" s="21"/>
    </row>
    <row r="4" spans="1:21" s="18" customFormat="1" ht="15.75" customHeight="1">
      <c r="A4" s="17"/>
      <c r="B4" s="22"/>
      <c r="C4" s="22"/>
      <c r="D4" s="22"/>
      <c r="E4" s="22"/>
      <c r="F4" s="22"/>
      <c r="G4" s="22"/>
      <c r="H4" s="141" t="s">
        <v>3</v>
      </c>
      <c r="I4" s="141"/>
      <c r="J4" s="141"/>
      <c r="K4" s="141"/>
      <c r="L4" s="141"/>
      <c r="M4" s="141"/>
      <c r="N4" s="141"/>
      <c r="O4" s="141"/>
      <c r="P4" s="141"/>
      <c r="Q4" s="22"/>
      <c r="R4" s="22"/>
      <c r="S4" s="22"/>
      <c r="T4" s="22"/>
      <c r="U4" s="22"/>
    </row>
    <row r="5" spans="1:21" s="18" customFormat="1">
      <c r="A5" s="23"/>
      <c r="B5" s="24" t="s">
        <v>14</v>
      </c>
      <c r="C5" s="25"/>
      <c r="D5" s="25"/>
      <c r="E5" s="142" t="s">
        <v>181</v>
      </c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25"/>
      <c r="Q5" s="25"/>
      <c r="R5" s="25"/>
      <c r="S5" s="25"/>
      <c r="T5" s="25"/>
      <c r="U5" s="18" t="s">
        <v>44</v>
      </c>
    </row>
    <row r="6" spans="1:21" s="18" customFormat="1" ht="12.75" customHeight="1">
      <c r="A6" s="23"/>
      <c r="E6" s="137" t="s">
        <v>20</v>
      </c>
      <c r="F6" s="137"/>
      <c r="G6" s="137"/>
      <c r="H6" s="137"/>
      <c r="I6" s="137"/>
      <c r="J6" s="137"/>
      <c r="K6" s="137"/>
      <c r="L6" s="137"/>
      <c r="M6" s="137"/>
      <c r="N6" s="137"/>
      <c r="O6" s="137"/>
    </row>
    <row r="7" spans="1:21" s="18" customFormat="1" ht="5.25" customHeight="1">
      <c r="A7" s="17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</row>
    <row r="8" spans="1:21" ht="57.75" customHeight="1">
      <c r="A8" s="130" t="s">
        <v>1</v>
      </c>
      <c r="B8" s="131" t="s">
        <v>111</v>
      </c>
      <c r="C8" s="129" t="s">
        <v>63</v>
      </c>
      <c r="D8" s="129"/>
      <c r="E8" s="129" t="s">
        <v>30</v>
      </c>
      <c r="F8" s="129" t="s">
        <v>19</v>
      </c>
      <c r="G8" s="129" t="s">
        <v>17</v>
      </c>
      <c r="H8" s="129"/>
      <c r="I8" s="129"/>
      <c r="J8" s="129"/>
      <c r="K8" s="129"/>
      <c r="L8" s="126" t="s">
        <v>36</v>
      </c>
      <c r="M8" s="134" t="s">
        <v>45</v>
      </c>
      <c r="N8" s="135"/>
      <c r="O8" s="135"/>
      <c r="P8" s="135"/>
      <c r="Q8" s="136"/>
      <c r="R8" s="126" t="s">
        <v>80</v>
      </c>
      <c r="S8" s="129" t="s">
        <v>81</v>
      </c>
      <c r="T8" s="131" t="s">
        <v>0</v>
      </c>
      <c r="U8" s="131"/>
    </row>
    <row r="9" spans="1:21">
      <c r="A9" s="130"/>
      <c r="B9" s="131"/>
      <c r="C9" s="129"/>
      <c r="D9" s="129"/>
      <c r="E9" s="129"/>
      <c r="F9" s="129"/>
      <c r="G9" s="126" t="s">
        <v>64</v>
      </c>
      <c r="H9" s="126" t="s">
        <v>65</v>
      </c>
      <c r="I9" s="129" t="s">
        <v>11</v>
      </c>
      <c r="J9" s="129"/>
      <c r="K9" s="129"/>
      <c r="L9" s="127"/>
      <c r="M9" s="126" t="s">
        <v>64</v>
      </c>
      <c r="N9" s="126" t="s">
        <v>65</v>
      </c>
      <c r="O9" s="129" t="s">
        <v>11</v>
      </c>
      <c r="P9" s="129"/>
      <c r="Q9" s="129"/>
      <c r="R9" s="127"/>
      <c r="S9" s="129"/>
      <c r="T9" s="131" t="s">
        <v>44</v>
      </c>
      <c r="U9" s="132" t="s">
        <v>12</v>
      </c>
    </row>
    <row r="10" spans="1:21" ht="81.75" customHeight="1">
      <c r="A10" s="130"/>
      <c r="B10" s="131"/>
      <c r="C10" s="57" t="s">
        <v>64</v>
      </c>
      <c r="D10" s="57" t="s">
        <v>73</v>
      </c>
      <c r="E10" s="129"/>
      <c r="F10" s="129"/>
      <c r="G10" s="128"/>
      <c r="H10" s="128"/>
      <c r="I10" s="57" t="s">
        <v>37</v>
      </c>
      <c r="J10" s="57" t="s">
        <v>70</v>
      </c>
      <c r="K10" s="57" t="s">
        <v>38</v>
      </c>
      <c r="L10" s="128"/>
      <c r="M10" s="128"/>
      <c r="N10" s="128"/>
      <c r="O10" s="57" t="s">
        <v>68</v>
      </c>
      <c r="P10" s="57" t="s">
        <v>69</v>
      </c>
      <c r="Q10" s="57" t="s">
        <v>71</v>
      </c>
      <c r="R10" s="128"/>
      <c r="S10" s="129"/>
      <c r="T10" s="131"/>
      <c r="U10" s="133"/>
    </row>
    <row r="11" spans="1:21" s="9" customFormat="1" ht="30" customHeight="1">
      <c r="A11" s="11">
        <v>1</v>
      </c>
      <c r="B11" s="12">
        <v>2</v>
      </c>
      <c r="C11" s="12">
        <v>3</v>
      </c>
      <c r="D11" s="12">
        <v>4</v>
      </c>
      <c r="E11" s="12">
        <v>5</v>
      </c>
      <c r="F11" s="12">
        <v>6</v>
      </c>
      <c r="G11" s="12">
        <v>7</v>
      </c>
      <c r="H11" s="12" t="s">
        <v>18</v>
      </c>
      <c r="I11" s="12">
        <v>9</v>
      </c>
      <c r="J11" s="12">
        <v>10</v>
      </c>
      <c r="K11" s="12">
        <v>11</v>
      </c>
      <c r="L11" s="12">
        <v>12</v>
      </c>
      <c r="M11" s="12">
        <v>13</v>
      </c>
      <c r="N11" s="12" t="s">
        <v>62</v>
      </c>
      <c r="O11" s="12">
        <v>15</v>
      </c>
      <c r="P11" s="12">
        <v>16</v>
      </c>
      <c r="Q11" s="12">
        <v>17</v>
      </c>
      <c r="R11" s="12">
        <v>18</v>
      </c>
      <c r="S11" s="12">
        <v>19</v>
      </c>
      <c r="T11" s="12" t="s">
        <v>87</v>
      </c>
      <c r="U11" s="12" t="s">
        <v>86</v>
      </c>
    </row>
    <row r="12" spans="1:21" ht="21">
      <c r="A12" s="41" t="s">
        <v>4</v>
      </c>
      <c r="B12" s="36" t="s">
        <v>109</v>
      </c>
      <c r="C12" s="106">
        <f>SUM(C13:C19)</f>
        <v>335</v>
      </c>
      <c r="D12" s="106">
        <f>SUM(D13:D19)</f>
        <v>308</v>
      </c>
      <c r="E12" s="106">
        <f>SUM(E13:E19)</f>
        <v>643</v>
      </c>
      <c r="F12" s="107">
        <f>E12/H12</f>
        <v>2.0876623376623376</v>
      </c>
      <c r="G12" s="106">
        <f t="shared" ref="G12:T12" si="0">SUM(G13:G19)</f>
        <v>335</v>
      </c>
      <c r="H12" s="106">
        <f t="shared" si="0"/>
        <v>308</v>
      </c>
      <c r="I12" s="106">
        <f t="shared" si="0"/>
        <v>181</v>
      </c>
      <c r="J12" s="106">
        <f t="shared" si="0"/>
        <v>93</v>
      </c>
      <c r="K12" s="106">
        <f t="shared" si="0"/>
        <v>40</v>
      </c>
      <c r="L12" s="106">
        <f t="shared" si="0"/>
        <v>37</v>
      </c>
      <c r="M12" s="108">
        <f t="shared" si="0"/>
        <v>3158501.9454999994</v>
      </c>
      <c r="N12" s="108">
        <f t="shared" si="0"/>
        <v>2614193.6132999999</v>
      </c>
      <c r="O12" s="108">
        <f t="shared" si="0"/>
        <v>1401864.30593</v>
      </c>
      <c r="P12" s="108">
        <f t="shared" si="0"/>
        <v>1164569.4928000001</v>
      </c>
      <c r="Q12" s="108">
        <f t="shared" si="0"/>
        <v>47759.814570000002</v>
      </c>
      <c r="R12" s="108">
        <f t="shared" si="0"/>
        <v>1160824.1367300001</v>
      </c>
      <c r="S12" s="108">
        <f t="shared" si="0"/>
        <v>1321838.703</v>
      </c>
      <c r="T12" s="108">
        <f t="shared" si="0"/>
        <v>83770.95899999993</v>
      </c>
      <c r="U12" s="109">
        <f>100-((S12+R12)/(O12+P12)*100)</f>
        <v>3.2640997418851754</v>
      </c>
    </row>
    <row r="13" spans="1:21">
      <c r="A13" s="41" t="s">
        <v>6</v>
      </c>
      <c r="B13" s="15" t="s">
        <v>151</v>
      </c>
      <c r="C13" s="26">
        <f>'[3]Всего по МО пр. №1-мз '!C13+'[3]свод МП'!C13</f>
        <v>0</v>
      </c>
      <c r="D13" s="26">
        <f>'[3]Всего по МО пр. №1-мз '!D13+'[3]свод МП'!D13</f>
        <v>0</v>
      </c>
      <c r="E13" s="26">
        <f>'[3]Всего по МО пр. №1-мз '!E13+'[3]свод МП'!E13</f>
        <v>0</v>
      </c>
      <c r="F13" s="107" t="e">
        <f>E13/H13</f>
        <v>#DIV/0!</v>
      </c>
      <c r="G13" s="26">
        <f>'[3]Всего по МО пр. №1-мз '!G13+'[3]свод МП'!G13</f>
        <v>0</v>
      </c>
      <c r="H13" s="26">
        <f>'[3]Всего по МО пр. №1-мз '!H13+'[3]свод МП'!H13</f>
        <v>0</v>
      </c>
      <c r="I13" s="26">
        <f>'[3]Всего по МО пр. №1-мз '!I13+'[3]свод МП'!I13</f>
        <v>0</v>
      </c>
      <c r="J13" s="26">
        <f>'[3]Всего по МО пр. №1-мз '!J13+'[3]свод МП'!J13</f>
        <v>0</v>
      </c>
      <c r="K13" s="26">
        <f>'[3]Всего по МО пр. №1-мз '!K13+'[3]свод МП'!K13</f>
        <v>0</v>
      </c>
      <c r="L13" s="110">
        <f>'[3]Всего по МО пр. №1-мз '!L13+'[3]свод МП'!L13</f>
        <v>0</v>
      </c>
      <c r="M13" s="100">
        <f>'[3]Всего по МО пр. №1-мз '!M13+'[3]свод МП'!M13</f>
        <v>0</v>
      </c>
      <c r="N13" s="109">
        <f t="shared" ref="N13:N18" si="1">SUM(O13:Q13)</f>
        <v>0</v>
      </c>
      <c r="O13" s="100">
        <f>'[3]Всего по МО пр. №1-мз '!O13+'[3]свод МП'!O13</f>
        <v>0</v>
      </c>
      <c r="P13" s="100">
        <f>'[3]Всего по МО пр. №1-мз '!P13+'[3]свод МП'!P13</f>
        <v>0</v>
      </c>
      <c r="Q13" s="100">
        <f>'[3]Всего по МО пр. №1-мз '!Q13+'[3]свод МП'!Q13</f>
        <v>0</v>
      </c>
      <c r="R13" s="100">
        <f>'[3]Всего по МО пр. №1-мз '!R13+'[3]свод МП'!R13</f>
        <v>0</v>
      </c>
      <c r="S13" s="100">
        <f>'[3]Всего по МО пр. №1-мз '!S13+'[3]свод МП'!S13</f>
        <v>0</v>
      </c>
      <c r="T13" s="109">
        <f t="shared" ref="T13:T18" si="2">(O13+P13)-(S13+R13)</f>
        <v>0</v>
      </c>
      <c r="U13" s="109" t="e">
        <f t="shared" ref="U13:U18" si="3">100-((S13+R13)/(O13+P13)*100)</f>
        <v>#DIV/0!</v>
      </c>
    </row>
    <row r="14" spans="1:21">
      <c r="A14" s="41" t="s">
        <v>7</v>
      </c>
      <c r="B14" s="15" t="s">
        <v>152</v>
      </c>
      <c r="C14" s="26">
        <f>'[3]Всего по МО пр. №1-мз '!C14+'[3]свод МП'!C14</f>
        <v>0</v>
      </c>
      <c r="D14" s="26">
        <f>'[3]Всего по МО пр. №1-мз '!D14+'[3]свод МП'!D14</f>
        <v>0</v>
      </c>
      <c r="E14" s="26">
        <f>'[3]Всего по МО пр. №1-мз '!E14+'[3]свод МП'!E14</f>
        <v>0</v>
      </c>
      <c r="F14" s="107" t="e">
        <f t="shared" ref="F14:F21" si="4">E14/H14</f>
        <v>#DIV/0!</v>
      </c>
      <c r="G14" s="26">
        <f>'[3]Всего по МО пр. №1-мз '!G14+'[3]свод МП'!G14</f>
        <v>0</v>
      </c>
      <c r="H14" s="26">
        <f>'[3]Всего по МО пр. №1-мз '!H14+'[3]свод МП'!H14</f>
        <v>0</v>
      </c>
      <c r="I14" s="26">
        <f>'[3]Всего по МО пр. №1-мз '!I14+'[3]свод МП'!I14</f>
        <v>0</v>
      </c>
      <c r="J14" s="26">
        <f>'[3]Всего по МО пр. №1-мз '!J14+'[3]свод МП'!J14</f>
        <v>0</v>
      </c>
      <c r="K14" s="26">
        <f>'[3]Всего по МО пр. №1-мз '!K14+'[3]свод МП'!K14</f>
        <v>0</v>
      </c>
      <c r="L14" s="110">
        <f>'[3]Всего по МО пр. №1-мз '!L14+'[3]свод МП'!L14</f>
        <v>0</v>
      </c>
      <c r="M14" s="100">
        <f>'[3]Всего по МО пр. №1-мз '!M14+'[3]свод МП'!M14</f>
        <v>0</v>
      </c>
      <c r="N14" s="109">
        <f t="shared" si="1"/>
        <v>0</v>
      </c>
      <c r="O14" s="100">
        <f>'[3]Всего по МО пр. №1-мз '!O14+'[3]свод МП'!O14</f>
        <v>0</v>
      </c>
      <c r="P14" s="100">
        <f>'[3]Всего по МО пр. №1-мз '!P14+'[3]свод МП'!P14</f>
        <v>0</v>
      </c>
      <c r="Q14" s="100">
        <f>'[3]Всего по МО пр. №1-мз '!Q14+'[3]свод МП'!Q14</f>
        <v>0</v>
      </c>
      <c r="R14" s="100">
        <f>'[3]Всего по МО пр. №1-мз '!R14+'[3]свод МП'!R14</f>
        <v>0</v>
      </c>
      <c r="S14" s="100">
        <f>'[3]Всего по МО пр. №1-мз '!S14+'[3]свод МП'!S14</f>
        <v>0</v>
      </c>
      <c r="T14" s="109">
        <f t="shared" si="2"/>
        <v>0</v>
      </c>
      <c r="U14" s="109" t="e">
        <f t="shared" si="3"/>
        <v>#DIV/0!</v>
      </c>
    </row>
    <row r="15" spans="1:21">
      <c r="A15" s="41" t="s">
        <v>8</v>
      </c>
      <c r="B15" s="15" t="s">
        <v>153</v>
      </c>
      <c r="C15" s="26">
        <f>'[3]Всего по МО пр. №1-мз '!C15+'[3]свод МП'!C15</f>
        <v>0</v>
      </c>
      <c r="D15" s="26">
        <f>'[3]Всего по МО пр. №1-мз '!D15+'[3]свод МП'!D15</f>
        <v>0</v>
      </c>
      <c r="E15" s="26">
        <f>'[3]Всего по МО пр. №1-мз '!E15+'[3]свод МП'!E15</f>
        <v>0</v>
      </c>
      <c r="F15" s="107" t="e">
        <f t="shared" si="4"/>
        <v>#DIV/0!</v>
      </c>
      <c r="G15" s="26">
        <f>'[3]Всего по МО пр. №1-мз '!G15+'[3]свод МП'!G15</f>
        <v>0</v>
      </c>
      <c r="H15" s="26">
        <f>'[3]Всего по МО пр. №1-мз '!H15+'[3]свод МП'!H15</f>
        <v>0</v>
      </c>
      <c r="I15" s="26">
        <f>'[3]Всего по МО пр. №1-мз '!I15+'[3]свод МП'!I15</f>
        <v>0</v>
      </c>
      <c r="J15" s="26">
        <f>'[3]Всего по МО пр. №1-мз '!J15+'[3]свод МП'!J15</f>
        <v>0</v>
      </c>
      <c r="K15" s="26">
        <f>'[3]Всего по МО пр. №1-мз '!K15+'[3]свод МП'!K15</f>
        <v>0</v>
      </c>
      <c r="L15" s="110">
        <f>'[3]Всего по МО пр. №1-мз '!L15+'[3]свод МП'!L15</f>
        <v>0</v>
      </c>
      <c r="M15" s="100">
        <f>'[3]Всего по МО пр. №1-мз '!M15+'[3]свод МП'!M15</f>
        <v>0</v>
      </c>
      <c r="N15" s="109">
        <f t="shared" si="1"/>
        <v>0</v>
      </c>
      <c r="O15" s="100">
        <f>'[3]Всего по МО пр. №1-мз '!O15+'[3]свод МП'!O15</f>
        <v>0</v>
      </c>
      <c r="P15" s="100">
        <f>'[3]Всего по МО пр. №1-мз '!P15+'[3]свод МП'!P15</f>
        <v>0</v>
      </c>
      <c r="Q15" s="100">
        <f>'[3]Всего по МО пр. №1-мз '!Q15+'[3]свод МП'!Q15</f>
        <v>0</v>
      </c>
      <c r="R15" s="100">
        <f>'[3]Всего по МО пр. №1-мз '!R15+'[3]свод МП'!R15</f>
        <v>0</v>
      </c>
      <c r="S15" s="100">
        <f>'[3]Всего по МО пр. №1-мз '!S15+'[3]свод МП'!S15</f>
        <v>0</v>
      </c>
      <c r="T15" s="109">
        <f t="shared" si="2"/>
        <v>0</v>
      </c>
      <c r="U15" s="109" t="e">
        <f t="shared" si="3"/>
        <v>#DIV/0!</v>
      </c>
    </row>
    <row r="16" spans="1:21">
      <c r="A16" s="41" t="s">
        <v>39</v>
      </c>
      <c r="B16" s="15" t="s">
        <v>154</v>
      </c>
      <c r="C16" s="26">
        <f>'[3]Всего по МО пр. №1-мз '!C16+'[3]свод МП'!C16</f>
        <v>290</v>
      </c>
      <c r="D16" s="26">
        <f>'[3]Всего по МО пр. №1-мз '!D16+'[3]свод МП'!D16</f>
        <v>267</v>
      </c>
      <c r="E16" s="26">
        <f>'[3]Всего по МО пр. №1-мз '!E16+'[3]свод МП'!E16</f>
        <v>580</v>
      </c>
      <c r="F16" s="107">
        <f t="shared" si="4"/>
        <v>2.1722846441947565</v>
      </c>
      <c r="G16" s="26">
        <f>'[3]Всего по МО пр. №1-мз '!G16+'[3]свод МП'!G16</f>
        <v>290</v>
      </c>
      <c r="H16" s="26">
        <f>'[3]Всего по МО пр. №1-мз '!H16+'[3]свод МП'!H16</f>
        <v>267</v>
      </c>
      <c r="I16" s="26">
        <f>'[3]Всего по МО пр. №1-мз '!I16+'[3]свод МП'!I16</f>
        <v>156</v>
      </c>
      <c r="J16" s="26">
        <f>'[3]Всего по МО пр. №1-мз '!J16+'[3]свод МП'!J16</f>
        <v>75</v>
      </c>
      <c r="K16" s="26">
        <f>'[3]Всего по МО пр. №1-мз '!K16+'[3]свод МП'!K16</f>
        <v>36</v>
      </c>
      <c r="L16" s="110">
        <f>'[3]Всего по МО пр. №1-мз '!L16+'[3]свод МП'!L16</f>
        <v>37</v>
      </c>
      <c r="M16" s="100">
        <f>'[3]Всего по МО пр. №1-мз '!M16+'[3]свод МП'!M16</f>
        <v>3149855.9567099996</v>
      </c>
      <c r="N16" s="109">
        <f t="shared" si="1"/>
        <v>2605395.62451</v>
      </c>
      <c r="O16" s="100">
        <f>'[3]Всего по МО пр. №1-мз '!O16+'[3]свод МП'!O16</f>
        <v>1399491.4820099999</v>
      </c>
      <c r="P16" s="100">
        <f>'[3]Всего по МО пр. №1-мз '!P16+'[3]свод МП'!P16</f>
        <v>1159405.74126</v>
      </c>
      <c r="Q16" s="100">
        <f>'[3]Всего по МО пр. №1-мз '!Q16+'[3]свод МП'!Q16</f>
        <v>46498.401239999999</v>
      </c>
      <c r="R16" s="100">
        <f>'[3]Всего по МО пр. №1-мз '!R16+'[3]свод МП'!R16</f>
        <v>1156134.6124800001</v>
      </c>
      <c r="S16" s="100">
        <f>'[3]Всего по МО пр. №1-мз '!S16+'[3]свод МП'!S16</f>
        <v>1320021.0027999999</v>
      </c>
      <c r="T16" s="109">
        <f t="shared" si="2"/>
        <v>82741.607989999931</v>
      </c>
      <c r="U16" s="109">
        <f t="shared" si="3"/>
        <v>3.2334869582712287</v>
      </c>
    </row>
    <row r="17" spans="1:21">
      <c r="A17" s="41" t="s">
        <v>40</v>
      </c>
      <c r="B17" s="15" t="s">
        <v>155</v>
      </c>
      <c r="C17" s="26">
        <f>'[3]Всего по МО пр. №1-мз '!C17+'[3]свод МП'!C17</f>
        <v>41</v>
      </c>
      <c r="D17" s="26">
        <f>'[3]Всего по МО пр. №1-мз '!D17+'[3]свод МП'!D17</f>
        <v>37</v>
      </c>
      <c r="E17" s="26">
        <f>'[3]Всего по МО пр. №1-мз '!E17+'[3]свод МП'!E17</f>
        <v>54</v>
      </c>
      <c r="F17" s="107">
        <f t="shared" si="4"/>
        <v>1.4594594594594594</v>
      </c>
      <c r="G17" s="26">
        <f>'[3]Всего по МО пр. №1-мз '!G17+'[3]свод МП'!G17</f>
        <v>41</v>
      </c>
      <c r="H17" s="26">
        <f>'[3]Всего по МО пр. №1-мз '!H17+'[3]свод МП'!H17</f>
        <v>37</v>
      </c>
      <c r="I17" s="26">
        <f>'[3]Всего по МО пр. №1-мз '!I17+'[3]свод МП'!I17</f>
        <v>22</v>
      </c>
      <c r="J17" s="26">
        <f>'[3]Всего по МО пр. №1-мз '!J17+'[3]свод МП'!J17</f>
        <v>18</v>
      </c>
      <c r="K17" s="26">
        <f>'[3]Всего по МО пр. №1-мз '!K17+'[3]свод МП'!K17</f>
        <v>4</v>
      </c>
      <c r="L17" s="111" t="s">
        <v>13</v>
      </c>
      <c r="M17" s="100">
        <f>'[3]Всего по МО пр. №1-мз '!M17+'[3]свод МП'!M17</f>
        <v>7252.1887900000002</v>
      </c>
      <c r="N17" s="109">
        <f t="shared" si="1"/>
        <v>7252.1887900000002</v>
      </c>
      <c r="O17" s="100">
        <f>'[3]Всего по МО пр. №1-мз '!O17+'[3]свод МП'!O17</f>
        <v>2372.8239199999998</v>
      </c>
      <c r="P17" s="100">
        <f>'[3]Всего по МО пр. №1-мз '!P17+'[3]свод МП'!P17</f>
        <v>3617.95154</v>
      </c>
      <c r="Q17" s="100">
        <f>'[3]Всего по МО пр. №1-мз '!Q17+'[3]свод МП'!Q17</f>
        <v>1261.4133299999999</v>
      </c>
      <c r="R17" s="100">
        <f>'[3]Всего по МО пр. №1-мз '!R17+'[3]свод МП'!R17</f>
        <v>3301.7842500000002</v>
      </c>
      <c r="S17" s="100">
        <f>'[3]Всего по МО пр. №1-мз '!S17+'[3]свод МП'!S17</f>
        <v>1817.7002</v>
      </c>
      <c r="T17" s="109">
        <f t="shared" si="2"/>
        <v>871.29100999999991</v>
      </c>
      <c r="U17" s="109">
        <f t="shared" si="3"/>
        <v>14.543876929081236</v>
      </c>
    </row>
    <row r="18" spans="1:21">
      <c r="A18" s="41" t="s">
        <v>41</v>
      </c>
      <c r="B18" s="15" t="s">
        <v>156</v>
      </c>
      <c r="C18" s="26">
        <f>'[3]Всего по МО пр. №1-мз '!C18+'[3]свод МП'!C18</f>
        <v>1</v>
      </c>
      <c r="D18" s="26">
        <f>'[3]Всего по МО пр. №1-мз '!D18+'[3]свод МП'!D18</f>
        <v>1</v>
      </c>
      <c r="E18" s="26">
        <f>'[3]Всего по МО пр. №1-мз '!E18+'[3]свод МП'!E18</f>
        <v>0</v>
      </c>
      <c r="F18" s="107">
        <f t="shared" si="4"/>
        <v>0</v>
      </c>
      <c r="G18" s="26">
        <f>'[3]Всего по МО пр. №1-мз '!G18+'[3]свод МП'!G18</f>
        <v>1</v>
      </c>
      <c r="H18" s="26">
        <f>'[3]Всего по МО пр. №1-мз '!H18+'[3]свод МП'!H18</f>
        <v>1</v>
      </c>
      <c r="I18" s="26">
        <f>'[3]Всего по МО пр. №1-мз '!I18+'[3]свод МП'!I18</f>
        <v>0</v>
      </c>
      <c r="J18" s="26">
        <f>'[3]Всего по МО пр. №1-мз '!J18+'[3]свод МП'!J18</f>
        <v>0</v>
      </c>
      <c r="K18" s="26">
        <f>'[3]Всего по МО пр. №1-мз '!K18+'[3]свод МП'!K18</f>
        <v>0</v>
      </c>
      <c r="L18" s="111" t="s">
        <v>13</v>
      </c>
      <c r="M18" s="100">
        <f>'[3]Всего по МО пр. №1-мз '!M18+'[3]свод МП'!M18</f>
        <v>1393.8</v>
      </c>
      <c r="N18" s="109">
        <f t="shared" si="1"/>
        <v>1545.8</v>
      </c>
      <c r="O18" s="100">
        <f>'[3]Всего по МО пр. №1-мз '!O18+'[3]свод МП'!O18</f>
        <v>0</v>
      </c>
      <c r="P18" s="100">
        <f>'[3]Всего по МО пр. №1-мз '!P18+'[3]свод МП'!P18</f>
        <v>1545.8</v>
      </c>
      <c r="Q18" s="100">
        <f>'[3]Всего по МО пр. №1-мз '!Q18+'[3]свод МП'!Q18</f>
        <v>0</v>
      </c>
      <c r="R18" s="100">
        <f>'[3]Всего по МО пр. №1-мз '!R18+'[3]свод МП'!R18</f>
        <v>1387.74</v>
      </c>
      <c r="S18" s="100">
        <f>'[3]Всего по МО пр. №1-мз '!S18+'[3]свод МП'!S18</f>
        <v>0</v>
      </c>
      <c r="T18" s="109">
        <f t="shared" si="2"/>
        <v>158.05999999999995</v>
      </c>
      <c r="U18" s="109">
        <f t="shared" si="3"/>
        <v>10.225126148272736</v>
      </c>
    </row>
    <row r="19" spans="1:21">
      <c r="A19" s="41" t="s">
        <v>42</v>
      </c>
      <c r="B19" s="15" t="s">
        <v>43</v>
      </c>
      <c r="C19" s="26">
        <f>'[3]Всего по МО пр. №1-мз '!C19+'[3]свод МП'!C19</f>
        <v>3</v>
      </c>
      <c r="D19" s="26">
        <f>'[3]Всего по МО пр. №1-мз '!D19+'[3]свод МП'!D19</f>
        <v>3</v>
      </c>
      <c r="E19" s="26">
        <f>'[3]Всего по МО пр. №1-мз '!E19+'[3]свод МП'!E19</f>
        <v>9</v>
      </c>
      <c r="F19" s="107">
        <f t="shared" si="4"/>
        <v>3</v>
      </c>
      <c r="G19" s="26">
        <f>'[3]Всего по МО пр. №1-мз '!G19+'[3]свод МП'!G19</f>
        <v>3</v>
      </c>
      <c r="H19" s="26">
        <f>'[3]Всего по МО пр. №1-мз '!H19+'[3]свод МП'!H19</f>
        <v>3</v>
      </c>
      <c r="I19" s="26">
        <f>'[3]Всего по МО пр. №1-мз '!I19+'[3]свод МП'!I19</f>
        <v>3</v>
      </c>
      <c r="J19" s="26">
        <f>'[3]Всего по МО пр. №1-мз '!J19+'[3]свод МП'!J19</f>
        <v>0</v>
      </c>
      <c r="K19" s="26">
        <f>'[3]Всего по МО пр. №1-мз '!K19+'[3]свод МП'!K19</f>
        <v>0</v>
      </c>
      <c r="L19" s="111" t="s">
        <v>13</v>
      </c>
      <c r="M19" s="112" t="s">
        <v>16</v>
      </c>
      <c r="N19" s="109" t="s">
        <v>16</v>
      </c>
      <c r="O19" s="112" t="s">
        <v>16</v>
      </c>
      <c r="P19" s="112" t="s">
        <v>16</v>
      </c>
      <c r="Q19" s="112" t="s">
        <v>16</v>
      </c>
      <c r="R19" s="112" t="s">
        <v>16</v>
      </c>
      <c r="S19" s="112" t="s">
        <v>16</v>
      </c>
      <c r="T19" s="109" t="s">
        <v>16</v>
      </c>
      <c r="U19" s="109" t="s">
        <v>16</v>
      </c>
    </row>
    <row r="20" spans="1:21" ht="12.75" customHeight="1">
      <c r="A20" s="81" t="s">
        <v>31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101"/>
      <c r="N20" s="101"/>
      <c r="O20" s="101"/>
      <c r="P20" s="101"/>
      <c r="Q20" s="101"/>
      <c r="R20" s="101"/>
      <c r="S20" s="101"/>
      <c r="T20" s="101"/>
      <c r="U20" s="101"/>
    </row>
    <row r="21" spans="1:21" ht="21.75" customHeight="1">
      <c r="A21" s="41" t="s">
        <v>5</v>
      </c>
      <c r="B21" s="36" t="s">
        <v>61</v>
      </c>
      <c r="C21" s="26">
        <f>'[3]Всего по МО пр. №1-мз '!C21+'[3]свод МП'!C21</f>
        <v>221</v>
      </c>
      <c r="D21" s="26">
        <f>'[3]Всего по МО пр. №1-мз '!D21+'[3]свод МП'!D21</f>
        <v>209</v>
      </c>
      <c r="E21" s="26">
        <f>'[3]Всего по МО пр. №1-мз '!E21+'[3]свод МП'!E21</f>
        <v>546</v>
      </c>
      <c r="F21" s="107">
        <f t="shared" si="4"/>
        <v>2.6124401913875599</v>
      </c>
      <c r="G21" s="26">
        <f>'[3]Всего по МО пр. №1-мз '!G21+'[3]свод МП'!G21</f>
        <v>221</v>
      </c>
      <c r="H21" s="26">
        <f>'[3]Всего по МО пр. №1-мз '!H21+'[3]свод МП'!H21</f>
        <v>209</v>
      </c>
      <c r="I21" s="26">
        <f>'[3]Всего по МО пр. №1-мз '!I21+'[3]свод МП'!I21</f>
        <v>124</v>
      </c>
      <c r="J21" s="26">
        <f>'[3]Всего по МО пр. №1-мз '!J21+'[3]свод МП'!J21</f>
        <v>59</v>
      </c>
      <c r="K21" s="26">
        <f>'[3]Всего по МО пр. №1-мз '!K21+'[3]свод МП'!K21</f>
        <v>26</v>
      </c>
      <c r="L21" s="26">
        <f>'[3]Всего по МО пр. №1-мз '!L21+'[3]свод МП'!L21</f>
        <v>37</v>
      </c>
      <c r="M21" s="26">
        <f>'[3]Всего по МО пр. №1-мз '!M21+'[3]свод МП'!M21</f>
        <v>1074964.6916400001</v>
      </c>
      <c r="N21" s="26">
        <f>'[3]Всего по МО пр. №1-мз '!N21+'[3]свод МП'!N21</f>
        <v>961972.70863999985</v>
      </c>
      <c r="O21" s="26">
        <f>'[3]Всего по МО пр. №1-мз '!O21+'[3]свод МП'!O21</f>
        <v>578458.90799999994</v>
      </c>
      <c r="P21" s="26">
        <f>'[3]Всего по МО пр. №1-мз '!P21+'[3]свод МП'!P21</f>
        <v>339135.96607000002</v>
      </c>
      <c r="Q21" s="26">
        <f>'[3]Всего по МО пр. №1-мз '!Q21+'[3]свод МП'!Q21</f>
        <v>44377.834569999999</v>
      </c>
      <c r="R21" s="26">
        <f>'[3]Всего по МО пр. №1-мз '!R21+'[3]свод МП'!R21</f>
        <v>336087.45865000004</v>
      </c>
      <c r="S21" s="26">
        <f>'[3]Всего по МО пр. №1-мз '!S21+'[3]свод МП'!S21</f>
        <v>506834.60109999997</v>
      </c>
      <c r="T21" s="113">
        <f>(O21+P21)-(S21+R21)</f>
        <v>74672.814319999889</v>
      </c>
      <c r="U21" s="109">
        <f>100-((S21+R21)/(O21+P21)*100)</f>
        <v>8.1378848585746795</v>
      </c>
    </row>
    <row r="22" spans="1:21" ht="6" customHeight="1">
      <c r="I22" s="10"/>
      <c r="J22" s="10"/>
      <c r="K22" s="10"/>
      <c r="L22" s="10"/>
      <c r="M22" s="10"/>
    </row>
    <row r="23" spans="1:21" ht="12.75" customHeight="1">
      <c r="A23" s="125" t="s">
        <v>82</v>
      </c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</row>
    <row r="24" spans="1:21" s="32" customFormat="1" ht="12.75" customHeight="1">
      <c r="A24" s="124" t="s">
        <v>159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71"/>
    </row>
    <row r="25" spans="1:21" s="32" customFormat="1" ht="12.75" customHeight="1">
      <c r="A25" s="124" t="s">
        <v>158</v>
      </c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71"/>
    </row>
    <row r="26" spans="1:21" s="32" customFormat="1">
      <c r="A26" s="8"/>
      <c r="B26" s="6"/>
      <c r="C26" s="6"/>
      <c r="D26" s="6"/>
      <c r="E26" s="6"/>
      <c r="F26" s="6"/>
      <c r="G26" s="6"/>
      <c r="H26" s="7"/>
      <c r="I26" s="7"/>
      <c r="J26" s="7"/>
      <c r="K26" s="7"/>
      <c r="L26" s="7"/>
      <c r="M26" s="7"/>
      <c r="N26" s="6"/>
      <c r="O26" s="6"/>
      <c r="P26" s="6"/>
      <c r="Q26" s="6"/>
      <c r="R26" s="71"/>
    </row>
    <row r="27" spans="1:21" ht="9" customHeight="1">
      <c r="H27" s="7"/>
      <c r="I27" s="7"/>
      <c r="J27" s="7"/>
      <c r="K27" s="7"/>
      <c r="L27" s="7"/>
      <c r="M27" s="7"/>
    </row>
    <row r="28" spans="1:21" ht="9" customHeight="1">
      <c r="H28" s="7"/>
      <c r="I28" s="7"/>
      <c r="J28" s="7"/>
      <c r="K28" s="7"/>
      <c r="L28" s="7"/>
      <c r="M28" s="7"/>
    </row>
  </sheetData>
  <sheetProtection formatCells="0" formatColumns="0" formatRows="0"/>
  <autoFilter ref="A8:W10">
    <filterColumn colId="2" showButton="0"/>
    <filterColumn colId="6" showButton="0"/>
    <filterColumn colId="7" showButton="0"/>
    <filterColumn colId="8" showButton="0"/>
    <filterColumn colId="9" showButton="0"/>
    <filterColumn colId="12" showButton="0"/>
    <filterColumn colId="13" showButton="0"/>
    <filterColumn colId="14" showButton="0"/>
    <filterColumn colId="15" showButton="0"/>
    <filterColumn colId="19" showButton="0"/>
  </autoFilter>
  <mergeCells count="28">
    <mergeCell ref="T1:U1"/>
    <mergeCell ref="B2:U2"/>
    <mergeCell ref="I3:O3"/>
    <mergeCell ref="H4:P4"/>
    <mergeCell ref="E5:O5"/>
    <mergeCell ref="E6:O6"/>
    <mergeCell ref="E8:E10"/>
    <mergeCell ref="F8:F10"/>
    <mergeCell ref="G8:K8"/>
    <mergeCell ref="G9:G10"/>
    <mergeCell ref="H9:H10"/>
    <mergeCell ref="I9:K9"/>
    <mergeCell ref="L8:L10"/>
    <mergeCell ref="T8:U8"/>
    <mergeCell ref="O9:Q9"/>
    <mergeCell ref="M9:M10"/>
    <mergeCell ref="N9:N10"/>
    <mergeCell ref="T9:T10"/>
    <mergeCell ref="U9:U10"/>
    <mergeCell ref="M8:Q8"/>
    <mergeCell ref="A25:Q25"/>
    <mergeCell ref="A23:O23"/>
    <mergeCell ref="A24:Q24"/>
    <mergeCell ref="R8:R10"/>
    <mergeCell ref="S8:S10"/>
    <mergeCell ref="A8:A10"/>
    <mergeCell ref="B8:B10"/>
    <mergeCell ref="C8:D9"/>
  </mergeCells>
  <printOptions horizontalCentered="1"/>
  <pageMargins left="0.19685039370078741" right="0.19685039370078741" top="0.39370078740157483" bottom="0.19685039370078741" header="0.51181102362204722" footer="0.51181102362204722"/>
  <pageSetup paperSize="9" scale="66" firstPageNumber="7" fitToHeight="100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92D050"/>
    <pageSetUpPr fitToPage="1"/>
  </sheetPr>
  <dimension ref="A1:X23"/>
  <sheetViews>
    <sheetView zoomScale="82" zoomScaleNormal="82" workbookViewId="0">
      <selection activeCell="Q25" sqref="Q25"/>
    </sheetView>
  </sheetViews>
  <sheetFormatPr defaultRowHeight="12.75"/>
  <cols>
    <col min="1" max="1" width="6.28515625" style="8" customWidth="1"/>
    <col min="2" max="2" width="25.28515625" style="6" customWidth="1"/>
    <col min="3" max="3" width="9.140625" style="6" customWidth="1"/>
    <col min="4" max="4" width="7.140625" style="6" customWidth="1"/>
    <col min="5" max="5" width="8" style="6" customWidth="1"/>
    <col min="6" max="6" width="9.140625" style="6" customWidth="1"/>
    <col min="7" max="7" width="10.42578125" style="6" customWidth="1"/>
    <col min="8" max="8" width="8.28515625" style="6" customWidth="1"/>
    <col min="9" max="9" width="9" style="6" customWidth="1"/>
    <col min="10" max="10" width="7.5703125" style="6" customWidth="1"/>
    <col min="11" max="11" width="6.7109375" style="6" customWidth="1"/>
    <col min="12" max="12" width="6.42578125" style="6" customWidth="1"/>
    <col min="13" max="13" width="9.5703125" style="6" customWidth="1"/>
    <col min="14" max="14" width="8.140625" style="6" customWidth="1"/>
    <col min="15" max="15" width="8.42578125" style="6" customWidth="1"/>
    <col min="16" max="16" width="14.42578125" style="6" customWidth="1"/>
    <col min="17" max="17" width="13" style="6" customWidth="1"/>
    <col min="18" max="19" width="13.140625" style="6" customWidth="1"/>
    <col min="20" max="20" width="12.28515625" style="6" customWidth="1"/>
    <col min="21" max="21" width="12.7109375" style="6" customWidth="1"/>
    <col min="22" max="22" width="13" style="6" customWidth="1"/>
    <col min="23" max="23" width="13.140625" style="6" customWidth="1"/>
    <col min="24" max="24" width="29.5703125" style="6" hidden="1" customWidth="1"/>
    <col min="25" max="16384" width="9.140625" style="6"/>
  </cols>
  <sheetData>
    <row r="1" spans="1:24" ht="12.75" customHeight="1">
      <c r="U1" s="138" t="s">
        <v>108</v>
      </c>
      <c r="V1" s="138"/>
    </row>
    <row r="2" spans="1:24" s="18" customFormat="1" ht="15.75">
      <c r="A2" s="17"/>
      <c r="B2" s="139" t="s">
        <v>201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</row>
    <row r="3" spans="1:24" s="20" customFormat="1" ht="15.75" customHeight="1">
      <c r="A3" s="19"/>
      <c r="C3" s="21"/>
      <c r="D3" s="21"/>
      <c r="E3" s="21"/>
      <c r="F3" s="21"/>
      <c r="G3" s="21"/>
      <c r="H3" s="21"/>
      <c r="I3" s="21" t="s">
        <v>15</v>
      </c>
      <c r="J3" s="140" t="s">
        <v>164</v>
      </c>
      <c r="K3" s="140"/>
      <c r="L3" s="140"/>
      <c r="M3" s="140"/>
      <c r="N3" s="140"/>
      <c r="O3" s="140"/>
      <c r="P3" s="140"/>
      <c r="Q3" s="21"/>
      <c r="R3" s="21"/>
      <c r="S3" s="21"/>
      <c r="T3" s="21"/>
      <c r="U3" s="21"/>
      <c r="V3" s="21"/>
      <c r="W3" s="21"/>
    </row>
    <row r="4" spans="1:24" s="18" customFormat="1" ht="15" customHeight="1">
      <c r="A4" s="17"/>
      <c r="B4" s="22"/>
      <c r="C4" s="22"/>
      <c r="D4" s="22"/>
      <c r="E4" s="22"/>
      <c r="F4" s="22"/>
      <c r="G4" s="22"/>
      <c r="H4" s="22"/>
      <c r="I4" s="141" t="s">
        <v>3</v>
      </c>
      <c r="J4" s="141"/>
      <c r="K4" s="141"/>
      <c r="L4" s="141"/>
      <c r="M4" s="141"/>
      <c r="N4" s="141"/>
      <c r="O4" s="141"/>
      <c r="P4" s="141"/>
      <c r="Q4" s="141"/>
      <c r="R4" s="22"/>
      <c r="S4" s="22"/>
      <c r="T4" s="22"/>
      <c r="U4" s="22"/>
      <c r="V4" s="22"/>
      <c r="W4" s="22"/>
    </row>
    <row r="5" spans="1:24" s="18" customFormat="1" ht="5.25" customHeight="1">
      <c r="A5" s="17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</row>
    <row r="6" spans="1:24" ht="21.75" customHeight="1">
      <c r="A6" s="130" t="s">
        <v>1</v>
      </c>
      <c r="B6" s="131" t="s">
        <v>111</v>
      </c>
      <c r="C6" s="129" t="s">
        <v>112</v>
      </c>
      <c r="D6" s="129" t="s">
        <v>63</v>
      </c>
      <c r="E6" s="129"/>
      <c r="F6" s="129" t="s">
        <v>30</v>
      </c>
      <c r="G6" s="129" t="s">
        <v>19</v>
      </c>
      <c r="H6" s="129" t="s">
        <v>17</v>
      </c>
      <c r="I6" s="129"/>
      <c r="J6" s="129"/>
      <c r="K6" s="129"/>
      <c r="L6" s="129"/>
      <c r="M6" s="126" t="s">
        <v>36</v>
      </c>
      <c r="N6" s="134" t="s">
        <v>45</v>
      </c>
      <c r="O6" s="135"/>
      <c r="P6" s="135"/>
      <c r="Q6" s="135"/>
      <c r="R6" s="136"/>
      <c r="S6" s="126" t="s">
        <v>80</v>
      </c>
      <c r="T6" s="129" t="s">
        <v>81</v>
      </c>
      <c r="U6" s="131" t="s">
        <v>0</v>
      </c>
      <c r="V6" s="131"/>
      <c r="W6" s="126" t="s">
        <v>113</v>
      </c>
      <c r="X6" s="126" t="s">
        <v>162</v>
      </c>
    </row>
    <row r="7" spans="1:24">
      <c r="A7" s="130"/>
      <c r="B7" s="131"/>
      <c r="C7" s="129"/>
      <c r="D7" s="129"/>
      <c r="E7" s="129"/>
      <c r="F7" s="129"/>
      <c r="G7" s="129"/>
      <c r="H7" s="126" t="s">
        <v>64</v>
      </c>
      <c r="I7" s="126" t="s">
        <v>65</v>
      </c>
      <c r="J7" s="129" t="s">
        <v>11</v>
      </c>
      <c r="K7" s="129"/>
      <c r="L7" s="129"/>
      <c r="M7" s="127"/>
      <c r="N7" s="126" t="s">
        <v>64</v>
      </c>
      <c r="O7" s="126" t="s">
        <v>65</v>
      </c>
      <c r="P7" s="129" t="s">
        <v>11</v>
      </c>
      <c r="Q7" s="129"/>
      <c r="R7" s="129"/>
      <c r="S7" s="127"/>
      <c r="T7" s="129"/>
      <c r="U7" s="131" t="s">
        <v>44</v>
      </c>
      <c r="V7" s="132" t="s">
        <v>12</v>
      </c>
      <c r="W7" s="127"/>
      <c r="X7" s="127"/>
    </row>
    <row r="8" spans="1:24" ht="81.75" customHeight="1">
      <c r="A8" s="130"/>
      <c r="B8" s="131"/>
      <c r="C8" s="129"/>
      <c r="D8" s="57" t="s">
        <v>64</v>
      </c>
      <c r="E8" s="57" t="s">
        <v>73</v>
      </c>
      <c r="F8" s="129"/>
      <c r="G8" s="129"/>
      <c r="H8" s="128"/>
      <c r="I8" s="128"/>
      <c r="J8" s="57" t="s">
        <v>37</v>
      </c>
      <c r="K8" s="57" t="s">
        <v>70</v>
      </c>
      <c r="L8" s="57" t="s">
        <v>38</v>
      </c>
      <c r="M8" s="128"/>
      <c r="N8" s="128"/>
      <c r="O8" s="128"/>
      <c r="P8" s="57" t="s">
        <v>68</v>
      </c>
      <c r="Q8" s="57" t="s">
        <v>69</v>
      </c>
      <c r="R8" s="57" t="s">
        <v>71</v>
      </c>
      <c r="S8" s="128"/>
      <c r="T8" s="129"/>
      <c r="U8" s="131"/>
      <c r="V8" s="133"/>
      <c r="W8" s="128"/>
      <c r="X8" s="128"/>
    </row>
    <row r="9" spans="1:24" s="9" customFormat="1" ht="30" customHeight="1">
      <c r="A9" s="11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 t="s">
        <v>114</v>
      </c>
      <c r="J9" s="12">
        <v>10</v>
      </c>
      <c r="K9" s="12">
        <v>11</v>
      </c>
      <c r="L9" s="12">
        <v>12</v>
      </c>
      <c r="M9" s="12">
        <v>13</v>
      </c>
      <c r="N9" s="12">
        <v>14</v>
      </c>
      <c r="O9" s="12" t="s">
        <v>115</v>
      </c>
      <c r="P9" s="12">
        <v>16</v>
      </c>
      <c r="Q9" s="12">
        <v>17</v>
      </c>
      <c r="R9" s="12">
        <v>18</v>
      </c>
      <c r="S9" s="12">
        <v>19</v>
      </c>
      <c r="T9" s="12">
        <v>20</v>
      </c>
      <c r="U9" s="12" t="s">
        <v>116</v>
      </c>
      <c r="V9" s="12" t="s">
        <v>117</v>
      </c>
      <c r="W9" s="12">
        <v>22</v>
      </c>
      <c r="X9" s="12">
        <v>23</v>
      </c>
    </row>
    <row r="10" spans="1:24" ht="31.5">
      <c r="A10" s="41" t="s">
        <v>4</v>
      </c>
      <c r="B10" s="36" t="s">
        <v>110</v>
      </c>
      <c r="C10" s="27">
        <f>SUM(C11:C14)</f>
        <v>270</v>
      </c>
      <c r="D10" s="27">
        <f>SUM(D11:D14)</f>
        <v>56</v>
      </c>
      <c r="E10" s="27">
        <f>SUM(E11:E14)</f>
        <v>54</v>
      </c>
      <c r="F10" s="27">
        <f>SUM(F11:F14)</f>
        <v>135</v>
      </c>
      <c r="G10" s="34">
        <v>3</v>
      </c>
      <c r="H10" s="27">
        <f t="shared" ref="H10:U10" si="0">SUM(H11:H14)</f>
        <v>56</v>
      </c>
      <c r="I10" s="27">
        <f t="shared" si="0"/>
        <v>54</v>
      </c>
      <c r="J10" s="27">
        <f t="shared" si="0"/>
        <v>42</v>
      </c>
      <c r="K10" s="27">
        <f t="shared" si="0"/>
        <v>9</v>
      </c>
      <c r="L10" s="27">
        <f t="shared" si="0"/>
        <v>4</v>
      </c>
      <c r="M10" s="27">
        <f t="shared" si="0"/>
        <v>110</v>
      </c>
      <c r="N10" s="28">
        <f t="shared" si="0"/>
        <v>140815.68599999999</v>
      </c>
      <c r="O10" s="28">
        <f t="shared" si="0"/>
        <v>138237.27599999998</v>
      </c>
      <c r="P10" s="28">
        <f t="shared" si="0"/>
        <v>114314.96099999998</v>
      </c>
      <c r="Q10" s="28">
        <f t="shared" si="0"/>
        <v>17264.019999999997</v>
      </c>
      <c r="R10" s="28">
        <f t="shared" si="0"/>
        <v>6658.295000000001</v>
      </c>
      <c r="S10" s="28">
        <f t="shared" si="0"/>
        <v>17195.019999999997</v>
      </c>
      <c r="T10" s="28">
        <f t="shared" si="0"/>
        <v>87905.156499999997</v>
      </c>
      <c r="U10" s="28">
        <f t="shared" si="0"/>
        <v>26478.804499999969</v>
      </c>
      <c r="V10" s="31">
        <f>100-((T10+S10)/(P10+Q10)*100)</f>
        <v>20.123886276334645</v>
      </c>
      <c r="W10" s="28"/>
      <c r="X10" s="28" t="s">
        <v>16</v>
      </c>
    </row>
    <row r="11" spans="1:24">
      <c r="A11" s="41" t="s">
        <v>6</v>
      </c>
      <c r="B11" s="15" t="s">
        <v>151</v>
      </c>
      <c r="C11" s="26">
        <f>[4]молодежь!C11+[4]КЖКХ!C11+[4]КОИН!C11+[4]КООС!C11+[4]Спорт!C11+[4]КСЗ!C11+[4]УКС!C11+'[4]Адм Ильин'!C11+[4]градострой!C11+[4]культура!C11+[4]утис!C11+[4]куми!C11+'[4]адм кузнецк'!C11+[4]СНД!C11+'[4]адм города'!C11+'[4]адм куйб'!C11+'[4]адм зав'!C11+'[4]адм ордж'!C11+[4]удкх!C11+[4]опека!C11+'[4]адм центр'!C11</f>
        <v>0</v>
      </c>
      <c r="D11" s="26">
        <f>[4]молодежь!D11+[4]КЖКХ!D11+[4]КОИН!D11+[4]КООС!D11+[4]Спорт!D11+[4]КСЗ!D11+[4]УКС!D11+'[4]Адм Ильин'!D11+[4]градострой!D11+[4]культура!D11+[4]утис!D11+[4]куми!D11+'[4]адм кузнецк'!D11+[4]СНД!D11+'[4]адм города'!D11+'[4]адм куйб'!D11+'[4]адм зав'!D11+'[4]адм ордж'!D11+[4]удкх!D11+[4]опека!D11+'[4]адм центр'!D11</f>
        <v>0</v>
      </c>
      <c r="E11" s="26">
        <f>[4]молодежь!E11+[4]КЖКХ!E11+[4]КОИН!E11+[4]КООС!E11+[4]Спорт!E11+[4]КСЗ!E11+[4]УКС!E11+'[4]Адм Ильин'!E11+[4]градострой!E11+[4]культура!E11+[4]утис!E11+[4]куми!E11+'[4]адм кузнецк'!E11+[4]СНД!E11+'[4]адм города'!E11+'[4]адм куйб'!E11+'[4]адм зав'!E11+'[4]адм ордж'!E11+[4]удкх!E11+[4]опека!E11+'[4]адм центр'!E11</f>
        <v>0</v>
      </c>
      <c r="F11" s="26">
        <f>[4]молодежь!F11+[4]КЖКХ!F11+[4]КОИН!F11+[4]КООС!F11+[4]Спорт!F11+[4]КСЗ!F11+[4]УКС!F11+'[4]Адм Ильин'!F11+[4]градострой!F11+[4]культура!F11+[4]утис!F11+[4]куми!F11+'[4]адм кузнецк'!F11+[4]СНД!F11+'[4]адм города'!F11+'[4]адм куйб'!F11+'[4]адм зав'!F11+'[4]адм ордж'!F11+[4]удкх!F11+[4]опека!F11+'[4]адм центр'!F11</f>
        <v>0</v>
      </c>
      <c r="G11" s="34" t="e">
        <f>F11/I11</f>
        <v>#DIV/0!</v>
      </c>
      <c r="H11" s="26">
        <f>[4]молодежь!H11+[4]КЖКХ!H11+[4]КОИН!H11+[4]КООС!H11+[4]Спорт!H11+[4]КСЗ!H11+[4]УКС!H11+'[4]Адм Ильин'!H11+[4]градострой!H11+[4]культура!H11+[4]утис!H11+[4]куми!H11+'[4]адм кузнецк'!H11+[4]СНД!H11+'[4]адм города'!H11+'[4]адм куйб'!H11+'[4]адм зав'!H11+'[4]адм ордж'!H11+[4]удкх!H11+[4]опека!H11+'[4]адм центр'!H11</f>
        <v>0</v>
      </c>
      <c r="I11" s="29">
        <f>SUM(J11:L11)</f>
        <v>0</v>
      </c>
      <c r="J11" s="26">
        <f>[4]молодежь!J11+[4]КЖКХ!J11+[4]КОИН!J11+[4]КООС!J11+[4]Спорт!J11+[4]КСЗ!J11+[4]УКС!J11+'[4]Адм Ильин'!J11+[4]градострой!J11+[4]культура!J11+[4]утис!J11+[4]куми!J11+'[4]адм кузнецк'!J11+[4]СНД!J11+'[4]адм города'!J11+'[4]адм куйб'!J11+'[4]адм зав'!J11+'[4]адм ордж'!J11+[4]удкх!J11+[4]опека!J11+'[4]адм центр'!J11</f>
        <v>0</v>
      </c>
      <c r="K11" s="26">
        <f>[4]молодежь!K11+[4]КЖКХ!K11+[4]КОИН!K11+[4]КООС!K11+[4]Спорт!K11+[4]КСЗ!K11+[4]УКС!K11+'[4]Адм Ильин'!K11+[4]градострой!K11+[4]культура!K11+[4]утис!K11+[4]куми!K11+'[4]адм кузнецк'!K11+[4]СНД!K11+'[4]адм города'!K11+'[4]адм куйб'!K11+'[4]адм зав'!K11+'[4]адм ордж'!K11+[4]удкх!K11+[4]опека!K11+'[4]адм центр'!K11</f>
        <v>0</v>
      </c>
      <c r="L11" s="26">
        <f>[4]молодежь!L11+[4]КЖКХ!L11+[4]КОИН!L11+[4]КООС!L11+[4]Спорт!L11+[4]КСЗ!L11+[4]УКС!L11+'[4]Адм Ильин'!L11+[4]градострой!L11+[4]культура!L11+[4]утис!L11+[4]куми!L11+'[4]адм кузнецк'!L11+[4]СНД!L11+'[4]адм города'!L11+'[4]адм куйб'!L11+'[4]адм зав'!L11+'[4]адм ордж'!L11+[4]удкх!L11+[4]опека!L11+'[4]адм центр'!L11</f>
        <v>0</v>
      </c>
      <c r="M11" s="26">
        <f>[4]молодежь!M11+[4]КЖКХ!M11+[4]КОИН!M11+[4]КООС!M11+[4]Спорт!M11+[4]КСЗ!M11+[4]УКС!M11+'[4]Адм Ильин'!M11+[4]градострой!M11+[4]культура!M11+[4]утис!M11+[4]куми!M11+'[4]адм кузнецк'!M11+[4]СНД!M11+'[4]адм города'!M11+'[4]адм куйб'!M11+'[4]адм зав'!M11+'[4]адм ордж'!M11+[4]удкх!M11+[4]опека!M11+'[4]адм центр'!M11</f>
        <v>0</v>
      </c>
      <c r="N11" s="26">
        <f>[4]молодежь!N11+[4]КЖКХ!N11+[4]КОИН!N11+[4]КООС!N11+[4]Спорт!N11+[4]КСЗ!N11+[4]УКС!N11+'[4]Адм Ильин'!N11+[4]градострой!N11+[4]культура!N11+[4]утис!N11+[4]куми!N11+'[4]адм кузнецк'!N11+[4]СНД!N11+'[4]адм города'!N11+'[4]адм куйб'!N11+'[4]адм зав'!N11+'[4]адм ордж'!N11+[4]удкх!N11+[4]опека!N11+'[4]адм центр'!N11</f>
        <v>0</v>
      </c>
      <c r="O11" s="30">
        <f>SUM(P11:R11)</f>
        <v>0</v>
      </c>
      <c r="P11" s="26">
        <f>[4]молодежь!P11+[4]КЖКХ!P11+[4]КОИН!P11+[4]КООС!P11+[4]Спорт!P11+[4]КСЗ!P11+[4]УКС!P11+'[4]Адм Ильин'!P11+[4]градострой!P11+[4]культура!P11+[4]утис!P11+[4]куми!P11+'[4]адм кузнецк'!P11+[4]СНД!P11+'[4]адм города'!P11+'[4]адм куйб'!P11+'[4]адм зав'!P11+'[4]адм ордж'!P11+[4]удкх!P11+[4]опека!P11+'[4]адм центр'!P11</f>
        <v>0</v>
      </c>
      <c r="Q11" s="26">
        <f>[4]молодежь!Q11+[4]КЖКХ!Q11+[4]КОИН!Q11+[4]КООС!Q11+[4]Спорт!Q11+[4]КСЗ!Q11+[4]УКС!Q11+'[4]Адм Ильин'!Q11+[4]градострой!Q11+[4]культура!Q11+[4]утис!Q11+[4]куми!Q11+'[4]адм кузнецк'!Q11+[4]СНД!Q11+'[4]адм города'!Q11+'[4]адм куйб'!Q11+'[4]адм зав'!Q11+'[4]адм ордж'!Q11+[4]удкх!Q11+[4]опека!Q11+'[4]адм центр'!Q11</f>
        <v>0</v>
      </c>
      <c r="R11" s="26">
        <f>[4]молодежь!R11+[4]КЖКХ!R11+[4]КОИН!R11+[4]КООС!R11+[4]Спорт!R11+[4]КСЗ!R11+[4]УКС!R11+'[4]Адм Ильин'!R11+[4]градострой!R11+[4]культура!R11+[4]утис!R11+[4]куми!R11+'[4]адм кузнецк'!R11+[4]СНД!R11+'[4]адм города'!R11+'[4]адм куйб'!R11+'[4]адм зав'!R11+'[4]адм ордж'!R11+[4]удкх!R11+[4]опека!R11+'[4]адм центр'!R11</f>
        <v>0</v>
      </c>
      <c r="S11" s="26">
        <f>[4]молодежь!S11+[4]КЖКХ!S11+[4]КОИН!S11+[4]КООС!S11+[4]Спорт!S11+[4]КСЗ!S11+[4]УКС!S11+'[4]Адм Ильин'!S11+[4]градострой!S11+[4]культура!S11+[4]утис!S11+[4]куми!S11+'[4]адм кузнецк'!S11+[4]СНД!S11+'[4]адм города'!S11+'[4]адм куйб'!S11+'[4]адм зав'!S11+'[4]адм ордж'!S11+[4]удкх!S11+[4]опека!S11+'[4]адм центр'!S11</f>
        <v>0</v>
      </c>
      <c r="T11" s="26">
        <f>[4]молодежь!T11+[4]КЖКХ!T11+[4]КОИН!T11+[4]КООС!T11+[4]Спорт!T11+[4]КСЗ!T11+[4]УКС!T11+'[4]Адм Ильин'!T11+[4]градострой!T11+[4]культура!T11+[4]утис!T11+[4]куми!T11+'[4]адм кузнецк'!T11+[4]СНД!T11+'[4]адм города'!T11+'[4]адм куйб'!T11+'[4]адм зав'!T11+'[4]адм ордж'!T11+[4]удкх!T11+[4]опека!T11+'[4]адм центр'!T11</f>
        <v>0</v>
      </c>
      <c r="U11" s="30">
        <f>(P11+Q11)-(T11+S11)</f>
        <v>0</v>
      </c>
      <c r="V11" s="31" t="e">
        <f>100-((T11+S11)/(P11+Q11)*100)</f>
        <v>#DIV/0!</v>
      </c>
      <c r="W11" s="26">
        <f>[4]молодежь!W11+[4]КЖКХ!W11+[4]КОИН!W11+[4]КООС!W11+[4]Спорт!W11+[4]КСЗ!W11+[4]УКС!W11+'[4]Адм Ильин'!W11+[4]градострой!W11+[4]культура!W11+[4]утис!W11+[4]куми!W11+'[4]адм кузнецк'!W11+[4]СНД!W11+'[4]адм города'!W11+'[4]адм куйб'!W11+'[4]адм зав'!W11+'[4]адм ордж'!W11+[4]удкх!W11+[4]опека!W11+'[4]адм центр'!W11</f>
        <v>0</v>
      </c>
      <c r="X11" s="43"/>
    </row>
    <row r="12" spans="1:24" ht="22.5">
      <c r="A12" s="41" t="s">
        <v>7</v>
      </c>
      <c r="B12" s="15" t="s">
        <v>157</v>
      </c>
      <c r="C12" s="26">
        <f>[4]молодежь!C12+[4]КЖКХ!C12+[4]КОИН!C12+[4]КООС!C12+[4]Спорт!C12+[4]КСЗ!C12+[4]УКС!C12+'[4]Адм Ильин'!C12+[4]градострой!C12+[4]культура!C12+[4]утис!C12+[4]куми!C12+'[4]адм кузнецк'!C12+[4]СНД!C12+'[4]адм города'!C12+'[4]адм куйб'!C12+'[4]адм зав'!C12+'[4]адм ордж'!C12+[4]удкх!C12+[4]опека!C12+'[4]адм центр'!C12</f>
        <v>0</v>
      </c>
      <c r="D12" s="26">
        <f>[4]молодежь!D12+[4]КЖКХ!D12+[4]КОИН!D12+[4]КООС!D12+[4]Спорт!D12+[4]КСЗ!D12+[4]УКС!D12+'[4]Адм Ильин'!D12+[4]градострой!D12+[4]культура!D12+[4]утис!D12+[4]куми!D12+'[4]адм кузнецк'!D12+[4]СНД!D12+'[4]адм города'!D12+'[4]адм куйб'!D12+'[4]адм зав'!D12+'[4]адм ордж'!D12+[4]удкх!D12+[4]опека!D12+'[4]адм центр'!D12</f>
        <v>0</v>
      </c>
      <c r="E12" s="26">
        <f>[4]молодежь!E12+[4]КЖКХ!E12+[4]КОИН!E12+[4]КООС!E12+[4]Спорт!E12+[4]КСЗ!E12+[4]УКС!E12+'[4]Адм Ильин'!E12+[4]градострой!E12+[4]культура!E12+[4]утис!E12+[4]куми!E12+'[4]адм кузнецк'!E12+[4]СНД!E12+'[4]адм города'!E12+'[4]адм куйб'!E12+'[4]адм зав'!E12+'[4]адм ордж'!E12+[4]удкх!E12+[4]опека!E12+'[4]адм центр'!E12</f>
        <v>0</v>
      </c>
      <c r="F12" s="26">
        <f>[4]молодежь!F12+[4]КЖКХ!F12+[4]КОИН!F12+[4]КООС!F12+[4]Спорт!F12+[4]КСЗ!F12+[4]УКС!F12+'[4]Адм Ильин'!F12+[4]градострой!F12+[4]культура!F12+[4]утис!F12+[4]куми!F12+'[4]адм кузнецк'!F12+[4]СНД!F12+'[4]адм города'!F12+'[4]адм куйб'!F12+'[4]адм зав'!F12+'[4]адм ордж'!F12+[4]удкх!F12+[4]опека!F12+'[4]адм центр'!F12</f>
        <v>0</v>
      </c>
      <c r="G12" s="34" t="e">
        <f>F12/I12</f>
        <v>#DIV/0!</v>
      </c>
      <c r="H12" s="26">
        <f>[4]молодежь!H12+[4]КЖКХ!H12+[4]КОИН!H12+[4]КООС!H12+[4]Спорт!H12+[4]КСЗ!H12+[4]УКС!H12+'[4]Адм Ильин'!H12+[4]градострой!H12+[4]культура!H12+[4]утис!H12+[4]куми!H12+'[4]адм кузнецк'!H12+[4]СНД!H12+'[4]адм города'!H12+'[4]адм куйб'!H12+'[4]адм зав'!H12+'[4]адм ордж'!H12+[4]удкх!H12+[4]опека!H12+'[4]адм центр'!H12</f>
        <v>0</v>
      </c>
      <c r="I12" s="29">
        <f>SUM(J12:L12)</f>
        <v>0</v>
      </c>
      <c r="J12" s="26">
        <f>[4]молодежь!J12+[4]КЖКХ!J12+[4]КОИН!J12+[4]КООС!J12+[4]Спорт!J12+[4]КСЗ!J12+[4]УКС!J12+'[4]Адм Ильин'!J12+[4]градострой!J12+[4]культура!J12+[4]утис!J12+[4]куми!J12+'[4]адм кузнецк'!J12+[4]СНД!J12+'[4]адм города'!J12+'[4]адм куйб'!J12+'[4]адм зав'!J12+'[4]адм ордж'!J12+[4]удкх!J12+[4]опека!J12+'[4]адм центр'!J12</f>
        <v>0</v>
      </c>
      <c r="K12" s="26">
        <f>[4]молодежь!K12+[4]КЖКХ!K12+[4]КОИН!K12+[4]КООС!K12+[4]Спорт!K12+[4]КСЗ!K12+[4]УКС!K12+'[4]Адм Ильин'!K12+[4]градострой!K12+[4]культура!K12+[4]утис!K12+[4]куми!K12+'[4]адм кузнецк'!K12+[4]СНД!K12+'[4]адм города'!K12+'[4]адм куйб'!K12+'[4]адм зав'!K12+'[4]адм ордж'!K12+[4]удкх!K12+[4]опека!K12+'[4]адм центр'!K12</f>
        <v>0</v>
      </c>
      <c r="L12" s="26">
        <f>[4]молодежь!L12+[4]КЖКХ!L12+[4]КОИН!L12+[4]КООС!L12+[4]Спорт!L12+[4]КСЗ!L12+[4]УКС!L12+'[4]Адм Ильин'!L12+[4]градострой!L12+[4]культура!L12+[4]утис!L12+[4]куми!L12+'[4]адм кузнецк'!L12+[4]СНД!L12+'[4]адм города'!L12+'[4]адм куйб'!L12+'[4]адм зав'!L12+'[4]адм ордж'!L12+[4]удкх!L12+[4]опека!L12+'[4]адм центр'!L12</f>
        <v>0</v>
      </c>
      <c r="M12" s="26">
        <f>[4]молодежь!M12+[4]КЖКХ!M12+[4]КОИН!M12+[4]КООС!M12+[4]Спорт!M12+[4]КСЗ!M12+[4]УКС!M12+'[4]Адм Ильин'!M12+[4]градострой!M12+[4]культура!M12+[4]утис!M12+[4]куми!M12+'[4]адм кузнецк'!M12+[4]СНД!M12+'[4]адм города'!M12+'[4]адм куйб'!M12+'[4]адм зав'!M12+'[4]адм ордж'!M12+[4]удкх!M12+[4]опека!M12+'[4]адм центр'!M12</f>
        <v>0</v>
      </c>
      <c r="N12" s="26">
        <f>[4]молодежь!N12+[4]КЖКХ!N12+[4]КОИН!N12+[4]КООС!N12+[4]Спорт!N12+[4]КСЗ!N12+[4]УКС!N12+'[4]Адм Ильин'!N12+[4]градострой!N12+[4]культура!N12+[4]утис!N12+[4]куми!N12+'[4]адм кузнецк'!N12+[4]СНД!N12+'[4]адм города'!N12+'[4]адм куйб'!N12+'[4]адм зав'!N12+'[4]адм ордж'!N12+[4]удкх!N12+[4]опека!N12+'[4]адм центр'!N12</f>
        <v>0</v>
      </c>
      <c r="O12" s="30">
        <f>SUM(P12:R12)</f>
        <v>0</v>
      </c>
      <c r="P12" s="26">
        <f>[4]молодежь!P12+[4]КЖКХ!P12+[4]КОИН!P12+[4]КООС!P12+[4]Спорт!P12+[4]КСЗ!P12+[4]УКС!P12+'[4]Адм Ильин'!P12+[4]градострой!P12+[4]культура!P12+[4]утис!P12+[4]куми!P12+'[4]адм кузнецк'!P12+[4]СНД!P12+'[4]адм города'!P12+'[4]адм куйб'!P12+'[4]адм зав'!P12+'[4]адм ордж'!P12+[4]удкх!P12+[4]опека!P12+'[4]адм центр'!P12</f>
        <v>0</v>
      </c>
      <c r="Q12" s="26">
        <f>[4]молодежь!Q12+[4]КЖКХ!Q12+[4]КОИН!Q12+[4]КООС!Q12+[4]Спорт!Q12+[4]КСЗ!Q12+[4]УКС!Q12+'[4]Адм Ильин'!Q12+[4]градострой!Q12+[4]культура!Q12+[4]утис!Q12+[4]куми!Q12+'[4]адм кузнецк'!Q12+[4]СНД!Q12+'[4]адм города'!Q12+'[4]адм куйб'!Q12+'[4]адм зав'!Q12+'[4]адм ордж'!Q12+[4]удкх!Q12+[4]опека!Q12+'[4]адм центр'!Q12</f>
        <v>0</v>
      </c>
      <c r="R12" s="26">
        <f>[4]молодежь!R12+[4]КЖКХ!R12+[4]КОИН!R12+[4]КООС!R12+[4]Спорт!R12+[4]КСЗ!R12+[4]УКС!R12+'[4]Адм Ильин'!R12+[4]градострой!R12+[4]культура!R12+[4]утис!R12+[4]куми!R12+'[4]адм кузнецк'!R12+[4]СНД!R12+'[4]адм города'!R12+'[4]адм куйб'!R12+'[4]адм зав'!R12+'[4]адм ордж'!R12+[4]удкх!R12+[4]опека!R12+'[4]адм центр'!R12</f>
        <v>0</v>
      </c>
      <c r="S12" s="26">
        <f>[4]молодежь!S12+[4]КЖКХ!S12+[4]КОИН!S12+[4]КООС!S12+[4]Спорт!S12+[4]КСЗ!S12+[4]УКС!S12+'[4]Адм Ильин'!S12+[4]градострой!S12+[4]культура!S12+[4]утис!S12+[4]куми!S12+'[4]адм кузнецк'!S12+[4]СНД!S12+'[4]адм города'!S12+'[4]адм куйб'!S12+'[4]адм зав'!S12+'[4]адм ордж'!S12+[4]удкх!S12+[4]опека!S12+'[4]адм центр'!S12</f>
        <v>0</v>
      </c>
      <c r="T12" s="26">
        <f>[4]молодежь!T12+[4]КЖКХ!T12+[4]КОИН!T12+[4]КООС!T12+[4]Спорт!T12+[4]КСЗ!T12+[4]УКС!T12+'[4]Адм Ильин'!T12+[4]градострой!T12+[4]культура!T12+[4]утис!T12+[4]куми!T12+'[4]адм кузнецк'!T12+[4]СНД!T12+'[4]адм города'!T12+'[4]адм куйб'!T12+'[4]адм зав'!T12+'[4]адм ордж'!T12+[4]удкх!T12+[4]опека!T12+'[4]адм центр'!T12</f>
        <v>0</v>
      </c>
      <c r="U12" s="30">
        <f>(P12+Q12)-(T12+S12)</f>
        <v>0</v>
      </c>
      <c r="V12" s="31" t="e">
        <f>100-((T12+S12)/(P12+Q12)*100)</f>
        <v>#DIV/0!</v>
      </c>
      <c r="W12" s="26">
        <f>[4]молодежь!W12+[4]КЖКХ!W12+[4]КОИН!W12+[4]КООС!W12+[4]Спорт!W12+[4]КСЗ!W12+[4]УКС!W12+'[4]Адм Ильин'!W12+[4]градострой!W12+[4]культура!W12+[4]утис!W12+[4]куми!W12+'[4]адм кузнецк'!W12+[4]СНД!W12+'[4]адм города'!W12+'[4]адм куйб'!W12+'[4]адм зав'!W12+'[4]адм ордж'!W12+[4]удкх!W12+[4]опека!W12+'[4]адм центр'!W12</f>
        <v>0</v>
      </c>
      <c r="X12" s="43"/>
    </row>
    <row r="13" spans="1:24">
      <c r="A13" s="41" t="s">
        <v>8</v>
      </c>
      <c r="B13" s="15" t="s">
        <v>153</v>
      </c>
      <c r="C13" s="26">
        <f>[4]молодежь!C13+[4]КЖКХ!C13+[4]КОИН!C13+[4]КООС!C13+[4]Спорт!C13+[4]КСЗ!C13+[4]УКС!C13+'[4]Адм Ильин'!C13+[4]градострой!C13+[4]культура!C13+[4]утис!C13+[4]куми!C13+'[4]адм кузнецк'!C13+[4]СНД!C13+'[4]адм города'!C13+'[4]адм куйб'!C13+'[4]адм зав'!C13+'[4]адм ордж'!C13+[4]удкх!C13+[4]опека!C13+'[4]адм центр'!C13</f>
        <v>0</v>
      </c>
      <c r="D13" s="26">
        <f>[4]молодежь!D13+[4]КЖКХ!D13+[4]КОИН!D13+[4]КООС!D13+[4]Спорт!D13+[4]КСЗ!D13+[4]УКС!D13+'[4]Адм Ильин'!D13+[4]градострой!D13+[4]культура!D13+[4]утис!D13+[4]куми!D13+'[4]адм кузнецк'!D13+[4]СНД!D13+'[4]адм города'!D13+'[4]адм куйб'!D13+'[4]адм зав'!D13+'[4]адм ордж'!D13+[4]удкх!D13+[4]опека!D13+'[4]адм центр'!D13</f>
        <v>0</v>
      </c>
      <c r="E13" s="26">
        <f>[4]молодежь!E13+[4]КЖКХ!E13+[4]КОИН!E13+[4]КООС!E13+[4]Спорт!E13+[4]КСЗ!E13+[4]УКС!E13+'[4]Адм Ильин'!E13+[4]градострой!E13+[4]культура!E13+[4]утис!E13+[4]куми!E13+'[4]адм кузнецк'!E13+[4]СНД!E13+'[4]адм города'!E13+'[4]адм куйб'!E13+'[4]адм зав'!E13+'[4]адм ордж'!E13+[4]удкх!E13+[4]опека!E13+'[4]адм центр'!E13</f>
        <v>0</v>
      </c>
      <c r="F13" s="26">
        <f>[4]молодежь!F13+[4]КЖКХ!F13+[4]КОИН!F13+[4]КООС!F13+[4]Спорт!F13+[4]КСЗ!F13+[4]УКС!F13+'[4]Адм Ильин'!F13+[4]градострой!F13+[4]культура!F13+[4]утис!F13+[4]куми!F13+'[4]адм кузнецк'!F13+[4]СНД!F13+'[4]адм города'!F13+'[4]адм куйб'!F13+'[4]адм зав'!F13+'[4]адм ордж'!F13+[4]удкх!F13+[4]опека!F13+'[4]адм центр'!F13</f>
        <v>0</v>
      </c>
      <c r="G13" s="34" t="e">
        <f>F13/I13</f>
        <v>#DIV/0!</v>
      </c>
      <c r="H13" s="26">
        <f>[4]молодежь!H13+[4]КЖКХ!H13+[4]КОИН!H13+[4]КООС!H13+[4]Спорт!H13+[4]КСЗ!H13+[4]УКС!H13+'[4]Адм Ильин'!H13+[4]градострой!H13+[4]культура!H13+[4]утис!H13+[4]куми!H13+'[4]адм кузнецк'!H13+[4]СНД!H13+'[4]адм города'!H13+'[4]адм куйб'!H13+'[4]адм зав'!H13+'[4]адм ордж'!H13+[4]удкх!H13+[4]опека!H13+'[4]адм центр'!H13</f>
        <v>0</v>
      </c>
      <c r="I13" s="29">
        <f>SUM(J13:L13)</f>
        <v>0</v>
      </c>
      <c r="J13" s="26">
        <f>[4]молодежь!J13+[4]КЖКХ!J13+[4]КОИН!J13+[4]КООС!J13+[4]Спорт!J13+[4]КСЗ!J13+[4]УКС!J13+'[4]Адм Ильин'!J13+[4]градострой!J13+[4]культура!J13+[4]утис!J13+[4]куми!J13+'[4]адм кузнецк'!J13+[4]СНД!J13+'[4]адм города'!J13+'[4]адм куйб'!J13+'[4]адм зав'!J13+'[4]адм ордж'!J13+[4]удкх!J13+[4]опека!J13+'[4]адм центр'!J13</f>
        <v>0</v>
      </c>
      <c r="K13" s="26">
        <f>[4]молодежь!K13+[4]КЖКХ!K13+[4]КОИН!K13+[4]КООС!K13+[4]Спорт!K13+[4]КСЗ!K13+[4]УКС!K13+'[4]Адм Ильин'!K13+[4]градострой!K13+[4]культура!K13+[4]утис!K13+[4]куми!K13+'[4]адм кузнецк'!K13+[4]СНД!K13+'[4]адм города'!K13+'[4]адм куйб'!K13+'[4]адм зав'!K13+'[4]адм ордж'!K13+[4]удкх!K13+[4]опека!K13+'[4]адм центр'!K13</f>
        <v>0</v>
      </c>
      <c r="L13" s="26">
        <f>[4]молодежь!L13+[4]КЖКХ!L13+[4]КОИН!L13+[4]КООС!L13+[4]Спорт!L13+[4]КСЗ!L13+[4]УКС!L13+'[4]Адм Ильин'!L13+[4]градострой!L13+[4]культура!L13+[4]утис!L13+[4]куми!L13+'[4]адм кузнецк'!L13+[4]СНД!L13+'[4]адм города'!L13+'[4]адм куйб'!L13+'[4]адм зав'!L13+'[4]адм ордж'!L13+[4]удкх!L13+[4]опека!L13+'[4]адм центр'!L13</f>
        <v>0</v>
      </c>
      <c r="M13" s="26">
        <f>[4]молодежь!M13+[4]КЖКХ!M13+[4]КОИН!M13+[4]КООС!M13+[4]Спорт!M13+[4]КСЗ!M13+[4]УКС!M13+'[4]Адм Ильин'!M13+[4]градострой!M13+[4]культура!M13+[4]утис!M13+[4]куми!M13+'[4]адм кузнецк'!M13+[4]СНД!M13+'[4]адм города'!M13+'[4]адм куйб'!M13+'[4]адм зав'!M13+'[4]адм ордж'!M13+[4]удкх!M13+[4]опека!M13+'[4]адм центр'!M13</f>
        <v>0</v>
      </c>
      <c r="N13" s="26">
        <f>[4]молодежь!N13+[4]КЖКХ!N13+[4]КОИН!N13+[4]КООС!N13+[4]Спорт!N13+[4]КСЗ!N13+[4]УКС!N13+'[4]Адм Ильин'!N13+[4]градострой!N13+[4]культура!N13+[4]утис!N13+[4]куми!N13+'[4]адм кузнецк'!N13+[4]СНД!N13+'[4]адм города'!N13+'[4]адм куйб'!N13+'[4]адм зав'!N13+'[4]адм ордж'!N13+[4]удкх!N13+[4]опека!N13+'[4]адм центр'!N13</f>
        <v>0</v>
      </c>
      <c r="O13" s="30">
        <f>SUM(P13:R13)</f>
        <v>0</v>
      </c>
      <c r="P13" s="26">
        <f>[4]молодежь!P13+[4]КЖКХ!P13+[4]КОИН!P13+[4]КООС!P13+[4]Спорт!P13+[4]КСЗ!P13+[4]УКС!P13+'[4]Адм Ильин'!P13+[4]градострой!P13+[4]культура!P13+[4]утис!P13+[4]куми!P13+'[4]адм кузнецк'!P13+[4]СНД!P13+'[4]адм города'!P13+'[4]адм куйб'!P13+'[4]адм зав'!P13+'[4]адм ордж'!P13+[4]удкх!P13+[4]опека!P13+'[4]адм центр'!P13</f>
        <v>0</v>
      </c>
      <c r="Q13" s="26">
        <f>[4]молодежь!Q13+[4]КЖКХ!Q13+[4]КОИН!Q13+[4]КООС!Q13+[4]Спорт!Q13+[4]КСЗ!Q13+[4]УКС!Q13+'[4]Адм Ильин'!Q13+[4]градострой!Q13+[4]культура!Q13+[4]утис!Q13+[4]куми!Q13+'[4]адм кузнецк'!Q13+[4]СНД!Q13+'[4]адм города'!Q13+'[4]адм куйб'!Q13+'[4]адм зав'!Q13+'[4]адм ордж'!Q13+[4]удкх!Q13+[4]опека!Q13+'[4]адм центр'!Q13</f>
        <v>0</v>
      </c>
      <c r="R13" s="26">
        <f>[4]молодежь!R13+[4]КЖКХ!R13+[4]КОИН!R13+[4]КООС!R13+[4]Спорт!R13+[4]КСЗ!R13+[4]УКС!R13+'[4]Адм Ильин'!R13+[4]градострой!R13+[4]культура!R13+[4]утис!R13+[4]куми!R13+'[4]адм кузнецк'!R13+[4]СНД!R13+'[4]адм города'!R13+'[4]адм куйб'!R13+'[4]адм зав'!R13+'[4]адм ордж'!R13+[4]удкх!R13+[4]опека!R13+'[4]адм центр'!R13</f>
        <v>0</v>
      </c>
      <c r="S13" s="26">
        <f>[4]молодежь!S13+[4]КЖКХ!S13+[4]КОИН!S13+[4]КООС!S13+[4]Спорт!S13+[4]КСЗ!S13+[4]УКС!S13+'[4]Адм Ильин'!S13+[4]градострой!S13+[4]культура!S13+[4]утис!S13+[4]куми!S13+'[4]адм кузнецк'!S13+[4]СНД!S13+'[4]адм города'!S13+'[4]адм куйб'!S13+'[4]адм зав'!S13+'[4]адм ордж'!S13+[4]удкх!S13+[4]опека!S13+'[4]адм центр'!S13</f>
        <v>0</v>
      </c>
      <c r="T13" s="26">
        <f>[4]молодежь!T13+[4]КЖКХ!T13+[4]КОИН!T13+[4]КООС!T13+[4]Спорт!T13+[4]КСЗ!T13+[4]УКС!T13+'[4]Адм Ильин'!T13+[4]градострой!T13+[4]культура!T13+[4]утис!T13+[4]куми!T13+'[4]адм кузнецк'!T13+[4]СНД!T13+'[4]адм города'!T13+'[4]адм куйб'!T13+'[4]адм зав'!T13+'[4]адм ордж'!T13+[4]удкх!T13+[4]опека!T13+'[4]адм центр'!T13</f>
        <v>0</v>
      </c>
      <c r="U13" s="30">
        <f>(P13+Q13)-(T13+S13)</f>
        <v>0</v>
      </c>
      <c r="V13" s="31" t="e">
        <f>100-((T13+S13)/(P13+Q13)*100)</f>
        <v>#DIV/0!</v>
      </c>
      <c r="W13" s="26">
        <f>[4]молодежь!W13+[4]КЖКХ!W13+[4]КОИН!W13+[4]КООС!W13+[4]Спорт!W13+[4]КСЗ!W13+[4]УКС!W13+'[4]Адм Ильин'!W13+[4]градострой!W13+[4]культура!W13+[4]утис!W13+[4]куми!W13+'[4]адм кузнецк'!W13+[4]СНД!W13+'[4]адм города'!W13+'[4]адм куйб'!W13+'[4]адм зав'!W13+'[4]адм ордж'!W13+[4]удкх!W13+[4]опека!W13+'[4]адм центр'!W13</f>
        <v>0</v>
      </c>
      <c r="X13" s="43"/>
    </row>
    <row r="14" spans="1:24" ht="29.25" customHeight="1">
      <c r="A14" s="41" t="s">
        <v>39</v>
      </c>
      <c r="B14" s="15" t="s">
        <v>154</v>
      </c>
      <c r="C14" s="26">
        <v>270</v>
      </c>
      <c r="D14" s="26">
        <v>56</v>
      </c>
      <c r="E14" s="26">
        <v>54</v>
      </c>
      <c r="F14" s="26">
        <v>135</v>
      </c>
      <c r="G14" s="34">
        <f>F14/I14</f>
        <v>2.5</v>
      </c>
      <c r="H14" s="26">
        <v>56</v>
      </c>
      <c r="I14" s="26">
        <v>54</v>
      </c>
      <c r="J14" s="26">
        <v>42</v>
      </c>
      <c r="K14" s="26">
        <v>9</v>
      </c>
      <c r="L14" s="26">
        <v>4</v>
      </c>
      <c r="M14" s="26">
        <f>[4]молодежь!M14+[4]КЖКХ!M14+[4]КОИН!M14+[4]КООС!M14+[4]Спорт!M14+[4]КСЗ!M14+[4]УКС!M14+'[4]Адм Ильин'!M14+[4]градострой!M14+[4]культура!M14+[4]утис!M14+[4]куми!M14+'[4]адм кузнецк'!M14+[4]СНД!M14+'[4]адм города'!M14+'[4]адм куйб'!M14+'[4]адм зав'!M14+'[4]адм ордж'!M14+[4]удкх!M14+[4]опека!M14+'[4]адм центр'!M14</f>
        <v>110</v>
      </c>
      <c r="N14" s="26">
        <f>[4]молодежь!N14+[4]КЖКХ!N14+[4]КОИН!N14+[4]КООС!N14+[4]Спорт!N14+[4]КСЗ!N14+[4]УКС!N14+'[4]Адм Ильин'!N14+[4]градострой!N14+[4]культура!N14+[4]утис!N14+[4]куми!N14+'[4]адм кузнецк'!N14+[4]СНД!N14+'[4]адм города'!N14+'[4]адм куйб'!N14+'[4]адм зав'!N14+'[4]адм ордж'!N14+[4]удкх!N14+[4]опека!N14+'[4]адм центр'!N14</f>
        <v>140815.68599999999</v>
      </c>
      <c r="O14" s="30">
        <f>SUM(P14:R14)</f>
        <v>138237.27599999998</v>
      </c>
      <c r="P14" s="26">
        <f>[4]молодежь!P14+[4]КЖКХ!P14+[4]КОИН!P14+[4]КООС!P14+[4]Спорт!P14+[4]КСЗ!P14+[4]УКС!P14+'[4]Адм Ильин'!P14+[4]градострой!P14+[4]культура!P14+[4]утис!P14+[4]куми!P14+'[4]адм кузнецк'!P14+[4]СНД!P14+'[4]адм города'!P14+'[4]адм куйб'!P14+'[4]адм зав'!P14+'[4]адм ордж'!P14+[4]удкх!P14+[4]опека!P14+'[4]адм центр'!P14+8000</f>
        <v>114314.96099999998</v>
      </c>
      <c r="Q14" s="26">
        <f>[4]молодежь!Q14+[4]КЖКХ!Q14+[4]КОИН!Q14+[4]КООС!Q14+[4]Спорт!Q14+[4]КСЗ!Q14+[4]УКС!Q14+'[4]Адм Ильин'!Q14+[4]градострой!Q14+[4]культура!Q14+[4]утис!Q14+[4]куми!Q14+'[4]адм кузнецк'!Q14+[4]СНД!Q14+'[4]адм города'!Q14+'[4]адм куйб'!Q14+'[4]адм зав'!Q14+'[4]адм ордж'!Q14+[4]удкх!Q14+[4]опека!Q14+'[4]адм центр'!Q14</f>
        <v>17264.019999999997</v>
      </c>
      <c r="R14" s="26">
        <f>[4]молодежь!R14+[4]КЖКХ!R14+[4]КОИН!R14+[4]КООС!R14+[4]Спорт!R14+[4]КСЗ!R14+[4]УКС!R14+'[4]Адм Ильин'!R14+[4]градострой!R14+[4]культура!R14+[4]утис!R14+[4]куми!R14+'[4]адм кузнецк'!R14+[4]СНД!R14+'[4]адм города'!R14+'[4]адм куйб'!R14+'[4]адм зав'!R14+'[4]адм ордж'!R14+[4]удкх!R14+[4]опека!R14+'[4]адм центр'!R14</f>
        <v>6658.295000000001</v>
      </c>
      <c r="S14" s="26">
        <f>[4]молодежь!S14+[4]КЖКХ!S14+[4]КОИН!S14+[4]КООС!S14+[4]Спорт!S14+[4]КСЗ!S14+[4]УКС!S14+'[4]Адм Ильин'!S14+[4]градострой!S14+[4]культура!S14+[4]утис!S14+[4]куми!S14+'[4]адм кузнецк'!S14+[4]СНД!S14+'[4]адм города'!S14+'[4]адм куйб'!S14+'[4]адм зав'!S14+'[4]адм ордж'!S14+[4]удкх!S14+[4]опека!S14+'[4]адм центр'!S14</f>
        <v>17195.019999999997</v>
      </c>
      <c r="T14" s="26">
        <f>[4]молодежь!T14+[4]КЖКХ!T14+[4]КОИН!T14+[4]КООС!T14+[4]Спорт!T14+[4]КСЗ!T14+[4]УКС!T14+'[4]Адм Ильин'!T14+[4]градострой!T14+[4]культура!T14+[4]утис!T14+[4]куми!T14+'[4]адм кузнецк'!T14+[4]СНД!T14+'[4]адм города'!T14+'[4]адм куйб'!T14+'[4]адм зав'!T14+'[4]адм ордж'!T14+[4]удкх!T14+[4]опека!T14+'[4]адм центр'!T14+8000</f>
        <v>87905.156499999997</v>
      </c>
      <c r="U14" s="30">
        <f>(P14+Q14)-(T14+S14)</f>
        <v>26478.804499999969</v>
      </c>
      <c r="V14" s="31">
        <f>100-((T14+S14)/(P14+Q14)*100)</f>
        <v>20.123886276334645</v>
      </c>
      <c r="W14" s="26">
        <v>0</v>
      </c>
      <c r="X14" s="43"/>
    </row>
    <row r="15" spans="1:24">
      <c r="J15" s="10"/>
      <c r="K15" s="10"/>
      <c r="L15" s="10"/>
      <c r="M15" s="10"/>
      <c r="N15" s="10"/>
    </row>
    <row r="16" spans="1:24">
      <c r="J16" s="10"/>
      <c r="K16" s="10"/>
      <c r="L16" s="10"/>
      <c r="M16" s="10"/>
      <c r="N16" s="10"/>
    </row>
    <row r="17" spans="1:23">
      <c r="J17" s="10"/>
      <c r="K17" s="10"/>
      <c r="L17" s="10"/>
      <c r="M17" s="10"/>
      <c r="N17" s="10"/>
    </row>
    <row r="18" spans="1:23" ht="12.75" customHeight="1">
      <c r="A18" s="125" t="s">
        <v>82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</row>
    <row r="19" spans="1:23" ht="12.75" customHeight="1">
      <c r="A19" s="83" t="s">
        <v>165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</row>
    <row r="20" spans="1:23" s="32" customFormat="1" ht="12.75" customHeight="1">
      <c r="A20" s="124" t="s">
        <v>160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71"/>
      <c r="W20" s="71"/>
    </row>
    <row r="21" spans="1:23" s="32" customFormat="1" ht="12.75" customHeight="1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71"/>
      <c r="W21" s="71"/>
    </row>
    <row r="22" spans="1:23" ht="9" customHeight="1">
      <c r="I22" s="7"/>
      <c r="J22" s="7"/>
      <c r="K22" s="7"/>
      <c r="L22" s="7"/>
      <c r="M22" s="7"/>
      <c r="N22" s="7"/>
    </row>
    <row r="23" spans="1:23" ht="9" customHeight="1">
      <c r="I23" s="7"/>
      <c r="J23" s="7"/>
      <c r="K23" s="7"/>
      <c r="L23" s="7"/>
      <c r="M23" s="7"/>
      <c r="N23" s="7"/>
    </row>
  </sheetData>
  <sheetProtection formatCells="0" formatColumns="0" formatRows="0"/>
  <mergeCells count="29">
    <mergeCell ref="U1:V1"/>
    <mergeCell ref="B2:V2"/>
    <mergeCell ref="J3:P3"/>
    <mergeCell ref="I4:Q4"/>
    <mergeCell ref="B6:B8"/>
    <mergeCell ref="D6:E7"/>
    <mergeCell ref="N6:R6"/>
    <mergeCell ref="F6:F8"/>
    <mergeCell ref="T6:T8"/>
    <mergeCell ref="H6:L6"/>
    <mergeCell ref="S6:S8"/>
    <mergeCell ref="N7:N8"/>
    <mergeCell ref="H7:H8"/>
    <mergeCell ref="G6:G8"/>
    <mergeCell ref="C6:C8"/>
    <mergeCell ref="A20:R20"/>
    <mergeCell ref="A18:P18"/>
    <mergeCell ref="A6:A8"/>
    <mergeCell ref="A21:R21"/>
    <mergeCell ref="P7:R7"/>
    <mergeCell ref="I7:I8"/>
    <mergeCell ref="J7:L7"/>
    <mergeCell ref="M6:M8"/>
    <mergeCell ref="X6:X8"/>
    <mergeCell ref="O7:O8"/>
    <mergeCell ref="U7:U8"/>
    <mergeCell ref="V7:V8"/>
    <mergeCell ref="U6:V6"/>
    <mergeCell ref="W6:W8"/>
  </mergeCells>
  <printOptions horizontalCentered="1"/>
  <pageMargins left="0.19685039370078741" right="0.19685039370078741" top="0.39370078740157483" bottom="0.19685039370078741" header="0.51181102362204722" footer="0.51181102362204722"/>
  <pageSetup paperSize="9" scale="60" firstPageNumber="7" fitToHeight="100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tabColor rgb="FF92D050"/>
    <pageSetUpPr fitToPage="1"/>
  </sheetPr>
  <dimension ref="A1:O50"/>
  <sheetViews>
    <sheetView workbookViewId="0">
      <selection activeCell="K52" sqref="K51:K52"/>
    </sheetView>
  </sheetViews>
  <sheetFormatPr defaultRowHeight="12.75"/>
  <cols>
    <col min="1" max="1" width="7.7109375" style="44" customWidth="1"/>
    <col min="2" max="2" width="27.28515625" style="45" customWidth="1"/>
    <col min="3" max="3" width="9" style="45" customWidth="1"/>
    <col min="4" max="4" width="9.85546875" style="45" customWidth="1"/>
    <col min="5" max="5" width="13.7109375" style="45" customWidth="1"/>
    <col min="6" max="6" width="10.140625" style="45" customWidth="1"/>
    <col min="7" max="7" width="10.5703125" style="45" customWidth="1"/>
    <col min="8" max="8" width="11.7109375" style="45" customWidth="1"/>
    <col min="9" max="9" width="9.140625" style="45" customWidth="1"/>
    <col min="10" max="10" width="12.85546875" style="45" customWidth="1"/>
    <col min="11" max="11" width="9.7109375" style="45" customWidth="1"/>
    <col min="12" max="12" width="12.85546875" style="45" customWidth="1"/>
    <col min="13" max="14" width="13.28515625" style="45" customWidth="1"/>
    <col min="15" max="256" width="9.140625" style="45"/>
    <col min="257" max="257" width="7.7109375" style="45" customWidth="1"/>
    <col min="258" max="258" width="27.28515625" style="45" customWidth="1"/>
    <col min="259" max="259" width="9" style="45" customWidth="1"/>
    <col min="260" max="260" width="9.85546875" style="45" customWidth="1"/>
    <col min="261" max="261" width="13.7109375" style="45" customWidth="1"/>
    <col min="262" max="262" width="10.140625" style="45" customWidth="1"/>
    <col min="263" max="263" width="10.5703125" style="45" customWidth="1"/>
    <col min="264" max="264" width="11.7109375" style="45" customWidth="1"/>
    <col min="265" max="265" width="9.140625" style="45" customWidth="1"/>
    <col min="266" max="266" width="12.85546875" style="45" customWidth="1"/>
    <col min="267" max="267" width="9.7109375" style="45" customWidth="1"/>
    <col min="268" max="268" width="12.85546875" style="45" customWidth="1"/>
    <col min="269" max="270" width="13.28515625" style="45" customWidth="1"/>
    <col min="271" max="512" width="9.140625" style="45"/>
    <col min="513" max="513" width="7.7109375" style="45" customWidth="1"/>
    <col min="514" max="514" width="27.28515625" style="45" customWidth="1"/>
    <col min="515" max="515" width="9" style="45" customWidth="1"/>
    <col min="516" max="516" width="9.85546875" style="45" customWidth="1"/>
    <col min="517" max="517" width="13.7109375" style="45" customWidth="1"/>
    <col min="518" max="518" width="10.140625" style="45" customWidth="1"/>
    <col min="519" max="519" width="10.5703125" style="45" customWidth="1"/>
    <col min="520" max="520" width="11.7109375" style="45" customWidth="1"/>
    <col min="521" max="521" width="9.140625" style="45" customWidth="1"/>
    <col min="522" max="522" width="12.85546875" style="45" customWidth="1"/>
    <col min="523" max="523" width="9.7109375" style="45" customWidth="1"/>
    <col min="524" max="524" width="12.85546875" style="45" customWidth="1"/>
    <col min="525" max="526" width="13.28515625" style="45" customWidth="1"/>
    <col min="527" max="768" width="9.140625" style="45"/>
    <col min="769" max="769" width="7.7109375" style="45" customWidth="1"/>
    <col min="770" max="770" width="27.28515625" style="45" customWidth="1"/>
    <col min="771" max="771" width="9" style="45" customWidth="1"/>
    <col min="772" max="772" width="9.85546875" style="45" customWidth="1"/>
    <col min="773" max="773" width="13.7109375" style="45" customWidth="1"/>
    <col min="774" max="774" width="10.140625" style="45" customWidth="1"/>
    <col min="775" max="775" width="10.5703125" style="45" customWidth="1"/>
    <col min="776" max="776" width="11.7109375" style="45" customWidth="1"/>
    <col min="777" max="777" width="9.140625" style="45" customWidth="1"/>
    <col min="778" max="778" width="12.85546875" style="45" customWidth="1"/>
    <col min="779" max="779" width="9.7109375" style="45" customWidth="1"/>
    <col min="780" max="780" width="12.85546875" style="45" customWidth="1"/>
    <col min="781" max="782" width="13.28515625" style="45" customWidth="1"/>
    <col min="783" max="1024" width="9.140625" style="45"/>
    <col min="1025" max="1025" width="7.7109375" style="45" customWidth="1"/>
    <col min="1026" max="1026" width="27.28515625" style="45" customWidth="1"/>
    <col min="1027" max="1027" width="9" style="45" customWidth="1"/>
    <col min="1028" max="1028" width="9.85546875" style="45" customWidth="1"/>
    <col min="1029" max="1029" width="13.7109375" style="45" customWidth="1"/>
    <col min="1030" max="1030" width="10.140625" style="45" customWidth="1"/>
    <col min="1031" max="1031" width="10.5703125" style="45" customWidth="1"/>
    <col min="1032" max="1032" width="11.7109375" style="45" customWidth="1"/>
    <col min="1033" max="1033" width="9.140625" style="45" customWidth="1"/>
    <col min="1034" max="1034" width="12.85546875" style="45" customWidth="1"/>
    <col min="1035" max="1035" width="9.7109375" style="45" customWidth="1"/>
    <col min="1036" max="1036" width="12.85546875" style="45" customWidth="1"/>
    <col min="1037" max="1038" width="13.28515625" style="45" customWidth="1"/>
    <col min="1039" max="1280" width="9.140625" style="45"/>
    <col min="1281" max="1281" width="7.7109375" style="45" customWidth="1"/>
    <col min="1282" max="1282" width="27.28515625" style="45" customWidth="1"/>
    <col min="1283" max="1283" width="9" style="45" customWidth="1"/>
    <col min="1284" max="1284" width="9.85546875" style="45" customWidth="1"/>
    <col min="1285" max="1285" width="13.7109375" style="45" customWidth="1"/>
    <col min="1286" max="1286" width="10.140625" style="45" customWidth="1"/>
    <col min="1287" max="1287" width="10.5703125" style="45" customWidth="1"/>
    <col min="1288" max="1288" width="11.7109375" style="45" customWidth="1"/>
    <col min="1289" max="1289" width="9.140625" style="45" customWidth="1"/>
    <col min="1290" max="1290" width="12.85546875" style="45" customWidth="1"/>
    <col min="1291" max="1291" width="9.7109375" style="45" customWidth="1"/>
    <col min="1292" max="1292" width="12.85546875" style="45" customWidth="1"/>
    <col min="1293" max="1294" width="13.28515625" style="45" customWidth="1"/>
    <col min="1295" max="1536" width="9.140625" style="45"/>
    <col min="1537" max="1537" width="7.7109375" style="45" customWidth="1"/>
    <col min="1538" max="1538" width="27.28515625" style="45" customWidth="1"/>
    <col min="1539" max="1539" width="9" style="45" customWidth="1"/>
    <col min="1540" max="1540" width="9.85546875" style="45" customWidth="1"/>
    <col min="1541" max="1541" width="13.7109375" style="45" customWidth="1"/>
    <col min="1542" max="1542" width="10.140625" style="45" customWidth="1"/>
    <col min="1543" max="1543" width="10.5703125" style="45" customWidth="1"/>
    <col min="1544" max="1544" width="11.7109375" style="45" customWidth="1"/>
    <col min="1545" max="1545" width="9.140625" style="45" customWidth="1"/>
    <col min="1546" max="1546" width="12.85546875" style="45" customWidth="1"/>
    <col min="1547" max="1547" width="9.7109375" style="45" customWidth="1"/>
    <col min="1548" max="1548" width="12.85546875" style="45" customWidth="1"/>
    <col min="1549" max="1550" width="13.28515625" style="45" customWidth="1"/>
    <col min="1551" max="1792" width="9.140625" style="45"/>
    <col min="1793" max="1793" width="7.7109375" style="45" customWidth="1"/>
    <col min="1794" max="1794" width="27.28515625" style="45" customWidth="1"/>
    <col min="1795" max="1795" width="9" style="45" customWidth="1"/>
    <col min="1796" max="1796" width="9.85546875" style="45" customWidth="1"/>
    <col min="1797" max="1797" width="13.7109375" style="45" customWidth="1"/>
    <col min="1798" max="1798" width="10.140625" style="45" customWidth="1"/>
    <col min="1799" max="1799" width="10.5703125" style="45" customWidth="1"/>
    <col min="1800" max="1800" width="11.7109375" style="45" customWidth="1"/>
    <col min="1801" max="1801" width="9.140625" style="45" customWidth="1"/>
    <col min="1802" max="1802" width="12.85546875" style="45" customWidth="1"/>
    <col min="1803" max="1803" width="9.7109375" style="45" customWidth="1"/>
    <col min="1804" max="1804" width="12.85546875" style="45" customWidth="1"/>
    <col min="1805" max="1806" width="13.28515625" style="45" customWidth="1"/>
    <col min="1807" max="2048" width="9.140625" style="45"/>
    <col min="2049" max="2049" width="7.7109375" style="45" customWidth="1"/>
    <col min="2050" max="2050" width="27.28515625" style="45" customWidth="1"/>
    <col min="2051" max="2051" width="9" style="45" customWidth="1"/>
    <col min="2052" max="2052" width="9.85546875" style="45" customWidth="1"/>
    <col min="2053" max="2053" width="13.7109375" style="45" customWidth="1"/>
    <col min="2054" max="2054" width="10.140625" style="45" customWidth="1"/>
    <col min="2055" max="2055" width="10.5703125" style="45" customWidth="1"/>
    <col min="2056" max="2056" width="11.7109375" style="45" customWidth="1"/>
    <col min="2057" max="2057" width="9.140625" style="45" customWidth="1"/>
    <col min="2058" max="2058" width="12.85546875" style="45" customWidth="1"/>
    <col min="2059" max="2059" width="9.7109375" style="45" customWidth="1"/>
    <col min="2060" max="2060" width="12.85546875" style="45" customWidth="1"/>
    <col min="2061" max="2062" width="13.28515625" style="45" customWidth="1"/>
    <col min="2063" max="2304" width="9.140625" style="45"/>
    <col min="2305" max="2305" width="7.7109375" style="45" customWidth="1"/>
    <col min="2306" max="2306" width="27.28515625" style="45" customWidth="1"/>
    <col min="2307" max="2307" width="9" style="45" customWidth="1"/>
    <col min="2308" max="2308" width="9.85546875" style="45" customWidth="1"/>
    <col min="2309" max="2309" width="13.7109375" style="45" customWidth="1"/>
    <col min="2310" max="2310" width="10.140625" style="45" customWidth="1"/>
    <col min="2311" max="2311" width="10.5703125" style="45" customWidth="1"/>
    <col min="2312" max="2312" width="11.7109375" style="45" customWidth="1"/>
    <col min="2313" max="2313" width="9.140625" style="45" customWidth="1"/>
    <col min="2314" max="2314" width="12.85546875" style="45" customWidth="1"/>
    <col min="2315" max="2315" width="9.7109375" style="45" customWidth="1"/>
    <col min="2316" max="2316" width="12.85546875" style="45" customWidth="1"/>
    <col min="2317" max="2318" width="13.28515625" style="45" customWidth="1"/>
    <col min="2319" max="2560" width="9.140625" style="45"/>
    <col min="2561" max="2561" width="7.7109375" style="45" customWidth="1"/>
    <col min="2562" max="2562" width="27.28515625" style="45" customWidth="1"/>
    <col min="2563" max="2563" width="9" style="45" customWidth="1"/>
    <col min="2564" max="2564" width="9.85546875" style="45" customWidth="1"/>
    <col min="2565" max="2565" width="13.7109375" style="45" customWidth="1"/>
    <col min="2566" max="2566" width="10.140625" style="45" customWidth="1"/>
    <col min="2567" max="2567" width="10.5703125" style="45" customWidth="1"/>
    <col min="2568" max="2568" width="11.7109375" style="45" customWidth="1"/>
    <col min="2569" max="2569" width="9.140625" style="45" customWidth="1"/>
    <col min="2570" max="2570" width="12.85546875" style="45" customWidth="1"/>
    <col min="2571" max="2571" width="9.7109375" style="45" customWidth="1"/>
    <col min="2572" max="2572" width="12.85546875" style="45" customWidth="1"/>
    <col min="2573" max="2574" width="13.28515625" style="45" customWidth="1"/>
    <col min="2575" max="2816" width="9.140625" style="45"/>
    <col min="2817" max="2817" width="7.7109375" style="45" customWidth="1"/>
    <col min="2818" max="2818" width="27.28515625" style="45" customWidth="1"/>
    <col min="2819" max="2819" width="9" style="45" customWidth="1"/>
    <col min="2820" max="2820" width="9.85546875" style="45" customWidth="1"/>
    <col min="2821" max="2821" width="13.7109375" style="45" customWidth="1"/>
    <col min="2822" max="2822" width="10.140625" style="45" customWidth="1"/>
    <col min="2823" max="2823" width="10.5703125" style="45" customWidth="1"/>
    <col min="2824" max="2824" width="11.7109375" style="45" customWidth="1"/>
    <col min="2825" max="2825" width="9.140625" style="45" customWidth="1"/>
    <col min="2826" max="2826" width="12.85546875" style="45" customWidth="1"/>
    <col min="2827" max="2827" width="9.7109375" style="45" customWidth="1"/>
    <col min="2828" max="2828" width="12.85546875" style="45" customWidth="1"/>
    <col min="2829" max="2830" width="13.28515625" style="45" customWidth="1"/>
    <col min="2831" max="3072" width="9.140625" style="45"/>
    <col min="3073" max="3073" width="7.7109375" style="45" customWidth="1"/>
    <col min="3074" max="3074" width="27.28515625" style="45" customWidth="1"/>
    <col min="3075" max="3075" width="9" style="45" customWidth="1"/>
    <col min="3076" max="3076" width="9.85546875" style="45" customWidth="1"/>
    <col min="3077" max="3077" width="13.7109375" style="45" customWidth="1"/>
    <col min="3078" max="3078" width="10.140625" style="45" customWidth="1"/>
    <col min="3079" max="3079" width="10.5703125" style="45" customWidth="1"/>
    <col min="3080" max="3080" width="11.7109375" style="45" customWidth="1"/>
    <col min="3081" max="3081" width="9.140625" style="45" customWidth="1"/>
    <col min="3082" max="3082" width="12.85546875" style="45" customWidth="1"/>
    <col min="3083" max="3083" width="9.7109375" style="45" customWidth="1"/>
    <col min="3084" max="3084" width="12.85546875" style="45" customWidth="1"/>
    <col min="3085" max="3086" width="13.28515625" style="45" customWidth="1"/>
    <col min="3087" max="3328" width="9.140625" style="45"/>
    <col min="3329" max="3329" width="7.7109375" style="45" customWidth="1"/>
    <col min="3330" max="3330" width="27.28515625" style="45" customWidth="1"/>
    <col min="3331" max="3331" width="9" style="45" customWidth="1"/>
    <col min="3332" max="3332" width="9.85546875" style="45" customWidth="1"/>
    <col min="3333" max="3333" width="13.7109375" style="45" customWidth="1"/>
    <col min="3334" max="3334" width="10.140625" style="45" customWidth="1"/>
    <col min="3335" max="3335" width="10.5703125" style="45" customWidth="1"/>
    <col min="3336" max="3336" width="11.7109375" style="45" customWidth="1"/>
    <col min="3337" max="3337" width="9.140625" style="45" customWidth="1"/>
    <col min="3338" max="3338" width="12.85546875" style="45" customWidth="1"/>
    <col min="3339" max="3339" width="9.7109375" style="45" customWidth="1"/>
    <col min="3340" max="3340" width="12.85546875" style="45" customWidth="1"/>
    <col min="3341" max="3342" width="13.28515625" style="45" customWidth="1"/>
    <col min="3343" max="3584" width="9.140625" style="45"/>
    <col min="3585" max="3585" width="7.7109375" style="45" customWidth="1"/>
    <col min="3586" max="3586" width="27.28515625" style="45" customWidth="1"/>
    <col min="3587" max="3587" width="9" style="45" customWidth="1"/>
    <col min="3588" max="3588" width="9.85546875" style="45" customWidth="1"/>
    <col min="3589" max="3589" width="13.7109375" style="45" customWidth="1"/>
    <col min="3590" max="3590" width="10.140625" style="45" customWidth="1"/>
    <col min="3591" max="3591" width="10.5703125" style="45" customWidth="1"/>
    <col min="3592" max="3592" width="11.7109375" style="45" customWidth="1"/>
    <col min="3593" max="3593" width="9.140625" style="45" customWidth="1"/>
    <col min="3594" max="3594" width="12.85546875" style="45" customWidth="1"/>
    <col min="3595" max="3595" width="9.7109375" style="45" customWidth="1"/>
    <col min="3596" max="3596" width="12.85546875" style="45" customWidth="1"/>
    <col min="3597" max="3598" width="13.28515625" style="45" customWidth="1"/>
    <col min="3599" max="3840" width="9.140625" style="45"/>
    <col min="3841" max="3841" width="7.7109375" style="45" customWidth="1"/>
    <col min="3842" max="3842" width="27.28515625" style="45" customWidth="1"/>
    <col min="3843" max="3843" width="9" style="45" customWidth="1"/>
    <col min="3844" max="3844" width="9.85546875" style="45" customWidth="1"/>
    <col min="3845" max="3845" width="13.7109375" style="45" customWidth="1"/>
    <col min="3846" max="3846" width="10.140625" style="45" customWidth="1"/>
    <col min="3847" max="3847" width="10.5703125" style="45" customWidth="1"/>
    <col min="3848" max="3848" width="11.7109375" style="45" customWidth="1"/>
    <col min="3849" max="3849" width="9.140625" style="45" customWidth="1"/>
    <col min="3850" max="3850" width="12.85546875" style="45" customWidth="1"/>
    <col min="3851" max="3851" width="9.7109375" style="45" customWidth="1"/>
    <col min="3852" max="3852" width="12.85546875" style="45" customWidth="1"/>
    <col min="3853" max="3854" width="13.28515625" style="45" customWidth="1"/>
    <col min="3855" max="4096" width="9.140625" style="45"/>
    <col min="4097" max="4097" width="7.7109375" style="45" customWidth="1"/>
    <col min="4098" max="4098" width="27.28515625" style="45" customWidth="1"/>
    <col min="4099" max="4099" width="9" style="45" customWidth="1"/>
    <col min="4100" max="4100" width="9.85546875" style="45" customWidth="1"/>
    <col min="4101" max="4101" width="13.7109375" style="45" customWidth="1"/>
    <col min="4102" max="4102" width="10.140625" style="45" customWidth="1"/>
    <col min="4103" max="4103" width="10.5703125" style="45" customWidth="1"/>
    <col min="4104" max="4104" width="11.7109375" style="45" customWidth="1"/>
    <col min="4105" max="4105" width="9.140625" style="45" customWidth="1"/>
    <col min="4106" max="4106" width="12.85546875" style="45" customWidth="1"/>
    <col min="4107" max="4107" width="9.7109375" style="45" customWidth="1"/>
    <col min="4108" max="4108" width="12.85546875" style="45" customWidth="1"/>
    <col min="4109" max="4110" width="13.28515625" style="45" customWidth="1"/>
    <col min="4111" max="4352" width="9.140625" style="45"/>
    <col min="4353" max="4353" width="7.7109375" style="45" customWidth="1"/>
    <col min="4354" max="4354" width="27.28515625" style="45" customWidth="1"/>
    <col min="4355" max="4355" width="9" style="45" customWidth="1"/>
    <col min="4356" max="4356" width="9.85546875" style="45" customWidth="1"/>
    <col min="4357" max="4357" width="13.7109375" style="45" customWidth="1"/>
    <col min="4358" max="4358" width="10.140625" style="45" customWidth="1"/>
    <col min="4359" max="4359" width="10.5703125" style="45" customWidth="1"/>
    <col min="4360" max="4360" width="11.7109375" style="45" customWidth="1"/>
    <col min="4361" max="4361" width="9.140625" style="45" customWidth="1"/>
    <col min="4362" max="4362" width="12.85546875" style="45" customWidth="1"/>
    <col min="4363" max="4363" width="9.7109375" style="45" customWidth="1"/>
    <col min="4364" max="4364" width="12.85546875" style="45" customWidth="1"/>
    <col min="4365" max="4366" width="13.28515625" style="45" customWidth="1"/>
    <col min="4367" max="4608" width="9.140625" style="45"/>
    <col min="4609" max="4609" width="7.7109375" style="45" customWidth="1"/>
    <col min="4610" max="4610" width="27.28515625" style="45" customWidth="1"/>
    <col min="4611" max="4611" width="9" style="45" customWidth="1"/>
    <col min="4612" max="4612" width="9.85546875" style="45" customWidth="1"/>
    <col min="4613" max="4613" width="13.7109375" style="45" customWidth="1"/>
    <col min="4614" max="4614" width="10.140625" style="45" customWidth="1"/>
    <col min="4615" max="4615" width="10.5703125" style="45" customWidth="1"/>
    <col min="4616" max="4616" width="11.7109375" style="45" customWidth="1"/>
    <col min="4617" max="4617" width="9.140625" style="45" customWidth="1"/>
    <col min="4618" max="4618" width="12.85546875" style="45" customWidth="1"/>
    <col min="4619" max="4619" width="9.7109375" style="45" customWidth="1"/>
    <col min="4620" max="4620" width="12.85546875" style="45" customWidth="1"/>
    <col min="4621" max="4622" width="13.28515625" style="45" customWidth="1"/>
    <col min="4623" max="4864" width="9.140625" style="45"/>
    <col min="4865" max="4865" width="7.7109375" style="45" customWidth="1"/>
    <col min="4866" max="4866" width="27.28515625" style="45" customWidth="1"/>
    <col min="4867" max="4867" width="9" style="45" customWidth="1"/>
    <col min="4868" max="4868" width="9.85546875" style="45" customWidth="1"/>
    <col min="4869" max="4869" width="13.7109375" style="45" customWidth="1"/>
    <col min="4870" max="4870" width="10.140625" style="45" customWidth="1"/>
    <col min="4871" max="4871" width="10.5703125" style="45" customWidth="1"/>
    <col min="4872" max="4872" width="11.7109375" style="45" customWidth="1"/>
    <col min="4873" max="4873" width="9.140625" style="45" customWidth="1"/>
    <col min="4874" max="4874" width="12.85546875" style="45" customWidth="1"/>
    <col min="4875" max="4875" width="9.7109375" style="45" customWidth="1"/>
    <col min="4876" max="4876" width="12.85546875" style="45" customWidth="1"/>
    <col min="4877" max="4878" width="13.28515625" style="45" customWidth="1"/>
    <col min="4879" max="5120" width="9.140625" style="45"/>
    <col min="5121" max="5121" width="7.7109375" style="45" customWidth="1"/>
    <col min="5122" max="5122" width="27.28515625" style="45" customWidth="1"/>
    <col min="5123" max="5123" width="9" style="45" customWidth="1"/>
    <col min="5124" max="5124" width="9.85546875" style="45" customWidth="1"/>
    <col min="5125" max="5125" width="13.7109375" style="45" customWidth="1"/>
    <col min="5126" max="5126" width="10.140625" style="45" customWidth="1"/>
    <col min="5127" max="5127" width="10.5703125" style="45" customWidth="1"/>
    <col min="5128" max="5128" width="11.7109375" style="45" customWidth="1"/>
    <col min="5129" max="5129" width="9.140625" style="45" customWidth="1"/>
    <col min="5130" max="5130" width="12.85546875" style="45" customWidth="1"/>
    <col min="5131" max="5131" width="9.7109375" style="45" customWidth="1"/>
    <col min="5132" max="5132" width="12.85546875" style="45" customWidth="1"/>
    <col min="5133" max="5134" width="13.28515625" style="45" customWidth="1"/>
    <col min="5135" max="5376" width="9.140625" style="45"/>
    <col min="5377" max="5377" width="7.7109375" style="45" customWidth="1"/>
    <col min="5378" max="5378" width="27.28515625" style="45" customWidth="1"/>
    <col min="5379" max="5379" width="9" style="45" customWidth="1"/>
    <col min="5380" max="5380" width="9.85546875" style="45" customWidth="1"/>
    <col min="5381" max="5381" width="13.7109375" style="45" customWidth="1"/>
    <col min="5382" max="5382" width="10.140625" style="45" customWidth="1"/>
    <col min="5383" max="5383" width="10.5703125" style="45" customWidth="1"/>
    <col min="5384" max="5384" width="11.7109375" style="45" customWidth="1"/>
    <col min="5385" max="5385" width="9.140625" style="45" customWidth="1"/>
    <col min="5386" max="5386" width="12.85546875" style="45" customWidth="1"/>
    <col min="5387" max="5387" width="9.7109375" style="45" customWidth="1"/>
    <col min="5388" max="5388" width="12.85546875" style="45" customWidth="1"/>
    <col min="5389" max="5390" width="13.28515625" style="45" customWidth="1"/>
    <col min="5391" max="5632" width="9.140625" style="45"/>
    <col min="5633" max="5633" width="7.7109375" style="45" customWidth="1"/>
    <col min="5634" max="5634" width="27.28515625" style="45" customWidth="1"/>
    <col min="5635" max="5635" width="9" style="45" customWidth="1"/>
    <col min="5636" max="5636" width="9.85546875" style="45" customWidth="1"/>
    <col min="5637" max="5637" width="13.7109375" style="45" customWidth="1"/>
    <col min="5638" max="5638" width="10.140625" style="45" customWidth="1"/>
    <col min="5639" max="5639" width="10.5703125" style="45" customWidth="1"/>
    <col min="5640" max="5640" width="11.7109375" style="45" customWidth="1"/>
    <col min="5641" max="5641" width="9.140625" style="45" customWidth="1"/>
    <col min="5642" max="5642" width="12.85546875" style="45" customWidth="1"/>
    <col min="5643" max="5643" width="9.7109375" style="45" customWidth="1"/>
    <col min="5644" max="5644" width="12.85546875" style="45" customWidth="1"/>
    <col min="5645" max="5646" width="13.28515625" style="45" customWidth="1"/>
    <col min="5647" max="5888" width="9.140625" style="45"/>
    <col min="5889" max="5889" width="7.7109375" style="45" customWidth="1"/>
    <col min="5890" max="5890" width="27.28515625" style="45" customWidth="1"/>
    <col min="5891" max="5891" width="9" style="45" customWidth="1"/>
    <col min="5892" max="5892" width="9.85546875" style="45" customWidth="1"/>
    <col min="5893" max="5893" width="13.7109375" style="45" customWidth="1"/>
    <col min="5894" max="5894" width="10.140625" style="45" customWidth="1"/>
    <col min="5895" max="5895" width="10.5703125" style="45" customWidth="1"/>
    <col min="5896" max="5896" width="11.7109375" style="45" customWidth="1"/>
    <col min="5897" max="5897" width="9.140625" style="45" customWidth="1"/>
    <col min="5898" max="5898" width="12.85546875" style="45" customWidth="1"/>
    <col min="5899" max="5899" width="9.7109375" style="45" customWidth="1"/>
    <col min="5900" max="5900" width="12.85546875" style="45" customWidth="1"/>
    <col min="5901" max="5902" width="13.28515625" style="45" customWidth="1"/>
    <col min="5903" max="6144" width="9.140625" style="45"/>
    <col min="6145" max="6145" width="7.7109375" style="45" customWidth="1"/>
    <col min="6146" max="6146" width="27.28515625" style="45" customWidth="1"/>
    <col min="6147" max="6147" width="9" style="45" customWidth="1"/>
    <col min="6148" max="6148" width="9.85546875" style="45" customWidth="1"/>
    <col min="6149" max="6149" width="13.7109375" style="45" customWidth="1"/>
    <col min="6150" max="6150" width="10.140625" style="45" customWidth="1"/>
    <col min="6151" max="6151" width="10.5703125" style="45" customWidth="1"/>
    <col min="6152" max="6152" width="11.7109375" style="45" customWidth="1"/>
    <col min="6153" max="6153" width="9.140625" style="45" customWidth="1"/>
    <col min="6154" max="6154" width="12.85546875" style="45" customWidth="1"/>
    <col min="6155" max="6155" width="9.7109375" style="45" customWidth="1"/>
    <col min="6156" max="6156" width="12.85546875" style="45" customWidth="1"/>
    <col min="6157" max="6158" width="13.28515625" style="45" customWidth="1"/>
    <col min="6159" max="6400" width="9.140625" style="45"/>
    <col min="6401" max="6401" width="7.7109375" style="45" customWidth="1"/>
    <col min="6402" max="6402" width="27.28515625" style="45" customWidth="1"/>
    <col min="6403" max="6403" width="9" style="45" customWidth="1"/>
    <col min="6404" max="6404" width="9.85546875" style="45" customWidth="1"/>
    <col min="6405" max="6405" width="13.7109375" style="45" customWidth="1"/>
    <col min="6406" max="6406" width="10.140625" style="45" customWidth="1"/>
    <col min="6407" max="6407" width="10.5703125" style="45" customWidth="1"/>
    <col min="6408" max="6408" width="11.7109375" style="45" customWidth="1"/>
    <col min="6409" max="6409" width="9.140625" style="45" customWidth="1"/>
    <col min="6410" max="6410" width="12.85546875" style="45" customWidth="1"/>
    <col min="6411" max="6411" width="9.7109375" style="45" customWidth="1"/>
    <col min="6412" max="6412" width="12.85546875" style="45" customWidth="1"/>
    <col min="6413" max="6414" width="13.28515625" style="45" customWidth="1"/>
    <col min="6415" max="6656" width="9.140625" style="45"/>
    <col min="6657" max="6657" width="7.7109375" style="45" customWidth="1"/>
    <col min="6658" max="6658" width="27.28515625" style="45" customWidth="1"/>
    <col min="6659" max="6659" width="9" style="45" customWidth="1"/>
    <col min="6660" max="6660" width="9.85546875" style="45" customWidth="1"/>
    <col min="6661" max="6661" width="13.7109375" style="45" customWidth="1"/>
    <col min="6662" max="6662" width="10.140625" style="45" customWidth="1"/>
    <col min="6663" max="6663" width="10.5703125" style="45" customWidth="1"/>
    <col min="6664" max="6664" width="11.7109375" style="45" customWidth="1"/>
    <col min="6665" max="6665" width="9.140625" style="45" customWidth="1"/>
    <col min="6666" max="6666" width="12.85546875" style="45" customWidth="1"/>
    <col min="6667" max="6667" width="9.7109375" style="45" customWidth="1"/>
    <col min="6668" max="6668" width="12.85546875" style="45" customWidth="1"/>
    <col min="6669" max="6670" width="13.28515625" style="45" customWidth="1"/>
    <col min="6671" max="6912" width="9.140625" style="45"/>
    <col min="6913" max="6913" width="7.7109375" style="45" customWidth="1"/>
    <col min="6914" max="6914" width="27.28515625" style="45" customWidth="1"/>
    <col min="6915" max="6915" width="9" style="45" customWidth="1"/>
    <col min="6916" max="6916" width="9.85546875" style="45" customWidth="1"/>
    <col min="6917" max="6917" width="13.7109375" style="45" customWidth="1"/>
    <col min="6918" max="6918" width="10.140625" style="45" customWidth="1"/>
    <col min="6919" max="6919" width="10.5703125" style="45" customWidth="1"/>
    <col min="6920" max="6920" width="11.7109375" style="45" customWidth="1"/>
    <col min="6921" max="6921" width="9.140625" style="45" customWidth="1"/>
    <col min="6922" max="6922" width="12.85546875" style="45" customWidth="1"/>
    <col min="6923" max="6923" width="9.7109375" style="45" customWidth="1"/>
    <col min="6924" max="6924" width="12.85546875" style="45" customWidth="1"/>
    <col min="6925" max="6926" width="13.28515625" style="45" customWidth="1"/>
    <col min="6927" max="7168" width="9.140625" style="45"/>
    <col min="7169" max="7169" width="7.7109375" style="45" customWidth="1"/>
    <col min="7170" max="7170" width="27.28515625" style="45" customWidth="1"/>
    <col min="7171" max="7171" width="9" style="45" customWidth="1"/>
    <col min="7172" max="7172" width="9.85546875" style="45" customWidth="1"/>
    <col min="7173" max="7173" width="13.7109375" style="45" customWidth="1"/>
    <col min="7174" max="7174" width="10.140625" style="45" customWidth="1"/>
    <col min="7175" max="7175" width="10.5703125" style="45" customWidth="1"/>
    <col min="7176" max="7176" width="11.7109375" style="45" customWidth="1"/>
    <col min="7177" max="7177" width="9.140625" style="45" customWidth="1"/>
    <col min="7178" max="7178" width="12.85546875" style="45" customWidth="1"/>
    <col min="7179" max="7179" width="9.7109375" style="45" customWidth="1"/>
    <col min="7180" max="7180" width="12.85546875" style="45" customWidth="1"/>
    <col min="7181" max="7182" width="13.28515625" style="45" customWidth="1"/>
    <col min="7183" max="7424" width="9.140625" style="45"/>
    <col min="7425" max="7425" width="7.7109375" style="45" customWidth="1"/>
    <col min="7426" max="7426" width="27.28515625" style="45" customWidth="1"/>
    <col min="7427" max="7427" width="9" style="45" customWidth="1"/>
    <col min="7428" max="7428" width="9.85546875" style="45" customWidth="1"/>
    <col min="7429" max="7429" width="13.7109375" style="45" customWidth="1"/>
    <col min="7430" max="7430" width="10.140625" style="45" customWidth="1"/>
    <col min="7431" max="7431" width="10.5703125" style="45" customWidth="1"/>
    <col min="7432" max="7432" width="11.7109375" style="45" customWidth="1"/>
    <col min="7433" max="7433" width="9.140625" style="45" customWidth="1"/>
    <col min="7434" max="7434" width="12.85546875" style="45" customWidth="1"/>
    <col min="7435" max="7435" width="9.7109375" style="45" customWidth="1"/>
    <col min="7436" max="7436" width="12.85546875" style="45" customWidth="1"/>
    <col min="7437" max="7438" width="13.28515625" style="45" customWidth="1"/>
    <col min="7439" max="7680" width="9.140625" style="45"/>
    <col min="7681" max="7681" width="7.7109375" style="45" customWidth="1"/>
    <col min="7682" max="7682" width="27.28515625" style="45" customWidth="1"/>
    <col min="7683" max="7683" width="9" style="45" customWidth="1"/>
    <col min="7684" max="7684" width="9.85546875" style="45" customWidth="1"/>
    <col min="7685" max="7685" width="13.7109375" style="45" customWidth="1"/>
    <col min="7686" max="7686" width="10.140625" style="45" customWidth="1"/>
    <col min="7687" max="7687" width="10.5703125" style="45" customWidth="1"/>
    <col min="7688" max="7688" width="11.7109375" style="45" customWidth="1"/>
    <col min="7689" max="7689" width="9.140625" style="45" customWidth="1"/>
    <col min="7690" max="7690" width="12.85546875" style="45" customWidth="1"/>
    <col min="7691" max="7691" width="9.7109375" style="45" customWidth="1"/>
    <col min="7692" max="7692" width="12.85546875" style="45" customWidth="1"/>
    <col min="7693" max="7694" width="13.28515625" style="45" customWidth="1"/>
    <col min="7695" max="7936" width="9.140625" style="45"/>
    <col min="7937" max="7937" width="7.7109375" style="45" customWidth="1"/>
    <col min="7938" max="7938" width="27.28515625" style="45" customWidth="1"/>
    <col min="7939" max="7939" width="9" style="45" customWidth="1"/>
    <col min="7940" max="7940" width="9.85546875" style="45" customWidth="1"/>
    <col min="7941" max="7941" width="13.7109375" style="45" customWidth="1"/>
    <col min="7942" max="7942" width="10.140625" style="45" customWidth="1"/>
    <col min="7943" max="7943" width="10.5703125" style="45" customWidth="1"/>
    <col min="7944" max="7944" width="11.7109375" style="45" customWidth="1"/>
    <col min="7945" max="7945" width="9.140625" style="45" customWidth="1"/>
    <col min="7946" max="7946" width="12.85546875" style="45" customWidth="1"/>
    <col min="7947" max="7947" width="9.7109375" style="45" customWidth="1"/>
    <col min="7948" max="7948" width="12.85546875" style="45" customWidth="1"/>
    <col min="7949" max="7950" width="13.28515625" style="45" customWidth="1"/>
    <col min="7951" max="8192" width="9.140625" style="45"/>
    <col min="8193" max="8193" width="7.7109375" style="45" customWidth="1"/>
    <col min="8194" max="8194" width="27.28515625" style="45" customWidth="1"/>
    <col min="8195" max="8195" width="9" style="45" customWidth="1"/>
    <col min="8196" max="8196" width="9.85546875" style="45" customWidth="1"/>
    <col min="8197" max="8197" width="13.7109375" style="45" customWidth="1"/>
    <col min="8198" max="8198" width="10.140625" style="45" customWidth="1"/>
    <col min="8199" max="8199" width="10.5703125" style="45" customWidth="1"/>
    <col min="8200" max="8200" width="11.7109375" style="45" customWidth="1"/>
    <col min="8201" max="8201" width="9.140625" style="45" customWidth="1"/>
    <col min="8202" max="8202" width="12.85546875" style="45" customWidth="1"/>
    <col min="8203" max="8203" width="9.7109375" style="45" customWidth="1"/>
    <col min="8204" max="8204" width="12.85546875" style="45" customWidth="1"/>
    <col min="8205" max="8206" width="13.28515625" style="45" customWidth="1"/>
    <col min="8207" max="8448" width="9.140625" style="45"/>
    <col min="8449" max="8449" width="7.7109375" style="45" customWidth="1"/>
    <col min="8450" max="8450" width="27.28515625" style="45" customWidth="1"/>
    <col min="8451" max="8451" width="9" style="45" customWidth="1"/>
    <col min="8452" max="8452" width="9.85546875" style="45" customWidth="1"/>
    <col min="8453" max="8453" width="13.7109375" style="45" customWidth="1"/>
    <col min="8454" max="8454" width="10.140625" style="45" customWidth="1"/>
    <col min="8455" max="8455" width="10.5703125" style="45" customWidth="1"/>
    <col min="8456" max="8456" width="11.7109375" style="45" customWidth="1"/>
    <col min="8457" max="8457" width="9.140625" style="45" customWidth="1"/>
    <col min="8458" max="8458" width="12.85546875" style="45" customWidth="1"/>
    <col min="8459" max="8459" width="9.7109375" style="45" customWidth="1"/>
    <col min="8460" max="8460" width="12.85546875" style="45" customWidth="1"/>
    <col min="8461" max="8462" width="13.28515625" style="45" customWidth="1"/>
    <col min="8463" max="8704" width="9.140625" style="45"/>
    <col min="8705" max="8705" width="7.7109375" style="45" customWidth="1"/>
    <col min="8706" max="8706" width="27.28515625" style="45" customWidth="1"/>
    <col min="8707" max="8707" width="9" style="45" customWidth="1"/>
    <col min="8708" max="8708" width="9.85546875" style="45" customWidth="1"/>
    <col min="8709" max="8709" width="13.7109375" style="45" customWidth="1"/>
    <col min="8710" max="8710" width="10.140625" style="45" customWidth="1"/>
    <col min="8711" max="8711" width="10.5703125" style="45" customWidth="1"/>
    <col min="8712" max="8712" width="11.7109375" style="45" customWidth="1"/>
    <col min="8713" max="8713" width="9.140625" style="45" customWidth="1"/>
    <col min="8714" max="8714" width="12.85546875" style="45" customWidth="1"/>
    <col min="8715" max="8715" width="9.7109375" style="45" customWidth="1"/>
    <col min="8716" max="8716" width="12.85546875" style="45" customWidth="1"/>
    <col min="8717" max="8718" width="13.28515625" style="45" customWidth="1"/>
    <col min="8719" max="8960" width="9.140625" style="45"/>
    <col min="8961" max="8961" width="7.7109375" style="45" customWidth="1"/>
    <col min="8962" max="8962" width="27.28515625" style="45" customWidth="1"/>
    <col min="8963" max="8963" width="9" style="45" customWidth="1"/>
    <col min="8964" max="8964" width="9.85546875" style="45" customWidth="1"/>
    <col min="8965" max="8965" width="13.7109375" style="45" customWidth="1"/>
    <col min="8966" max="8966" width="10.140625" style="45" customWidth="1"/>
    <col min="8967" max="8967" width="10.5703125" style="45" customWidth="1"/>
    <col min="8968" max="8968" width="11.7109375" style="45" customWidth="1"/>
    <col min="8969" max="8969" width="9.140625" style="45" customWidth="1"/>
    <col min="8970" max="8970" width="12.85546875" style="45" customWidth="1"/>
    <col min="8971" max="8971" width="9.7109375" style="45" customWidth="1"/>
    <col min="8972" max="8972" width="12.85546875" style="45" customWidth="1"/>
    <col min="8973" max="8974" width="13.28515625" style="45" customWidth="1"/>
    <col min="8975" max="9216" width="9.140625" style="45"/>
    <col min="9217" max="9217" width="7.7109375" style="45" customWidth="1"/>
    <col min="9218" max="9218" width="27.28515625" style="45" customWidth="1"/>
    <col min="9219" max="9219" width="9" style="45" customWidth="1"/>
    <col min="9220" max="9220" width="9.85546875" style="45" customWidth="1"/>
    <col min="9221" max="9221" width="13.7109375" style="45" customWidth="1"/>
    <col min="9222" max="9222" width="10.140625" style="45" customWidth="1"/>
    <col min="9223" max="9223" width="10.5703125" style="45" customWidth="1"/>
    <col min="9224" max="9224" width="11.7109375" style="45" customWidth="1"/>
    <col min="9225" max="9225" width="9.140625" style="45" customWidth="1"/>
    <col min="9226" max="9226" width="12.85546875" style="45" customWidth="1"/>
    <col min="9227" max="9227" width="9.7109375" style="45" customWidth="1"/>
    <col min="9228" max="9228" width="12.85546875" style="45" customWidth="1"/>
    <col min="9229" max="9230" width="13.28515625" style="45" customWidth="1"/>
    <col min="9231" max="9472" width="9.140625" style="45"/>
    <col min="9473" max="9473" width="7.7109375" style="45" customWidth="1"/>
    <col min="9474" max="9474" width="27.28515625" style="45" customWidth="1"/>
    <col min="9475" max="9475" width="9" style="45" customWidth="1"/>
    <col min="9476" max="9476" width="9.85546875" style="45" customWidth="1"/>
    <col min="9477" max="9477" width="13.7109375" style="45" customWidth="1"/>
    <col min="9478" max="9478" width="10.140625" style="45" customWidth="1"/>
    <col min="9479" max="9479" width="10.5703125" style="45" customWidth="1"/>
    <col min="9480" max="9480" width="11.7109375" style="45" customWidth="1"/>
    <col min="9481" max="9481" width="9.140625" style="45" customWidth="1"/>
    <col min="9482" max="9482" width="12.85546875" style="45" customWidth="1"/>
    <col min="9483" max="9483" width="9.7109375" style="45" customWidth="1"/>
    <col min="9484" max="9484" width="12.85546875" style="45" customWidth="1"/>
    <col min="9485" max="9486" width="13.28515625" style="45" customWidth="1"/>
    <col min="9487" max="9728" width="9.140625" style="45"/>
    <col min="9729" max="9729" width="7.7109375" style="45" customWidth="1"/>
    <col min="9730" max="9730" width="27.28515625" style="45" customWidth="1"/>
    <col min="9731" max="9731" width="9" style="45" customWidth="1"/>
    <col min="9732" max="9732" width="9.85546875" style="45" customWidth="1"/>
    <col min="9733" max="9733" width="13.7109375" style="45" customWidth="1"/>
    <col min="9734" max="9734" width="10.140625" style="45" customWidth="1"/>
    <col min="9735" max="9735" width="10.5703125" style="45" customWidth="1"/>
    <col min="9736" max="9736" width="11.7109375" style="45" customWidth="1"/>
    <col min="9737" max="9737" width="9.140625" style="45" customWidth="1"/>
    <col min="9738" max="9738" width="12.85546875" style="45" customWidth="1"/>
    <col min="9739" max="9739" width="9.7109375" style="45" customWidth="1"/>
    <col min="9740" max="9740" width="12.85546875" style="45" customWidth="1"/>
    <col min="9741" max="9742" width="13.28515625" style="45" customWidth="1"/>
    <col min="9743" max="9984" width="9.140625" style="45"/>
    <col min="9985" max="9985" width="7.7109375" style="45" customWidth="1"/>
    <col min="9986" max="9986" width="27.28515625" style="45" customWidth="1"/>
    <col min="9987" max="9987" width="9" style="45" customWidth="1"/>
    <col min="9988" max="9988" width="9.85546875" style="45" customWidth="1"/>
    <col min="9989" max="9989" width="13.7109375" style="45" customWidth="1"/>
    <col min="9990" max="9990" width="10.140625" style="45" customWidth="1"/>
    <col min="9991" max="9991" width="10.5703125" style="45" customWidth="1"/>
    <col min="9992" max="9992" width="11.7109375" style="45" customWidth="1"/>
    <col min="9993" max="9993" width="9.140625" style="45" customWidth="1"/>
    <col min="9994" max="9994" width="12.85546875" style="45" customWidth="1"/>
    <col min="9995" max="9995" width="9.7109375" style="45" customWidth="1"/>
    <col min="9996" max="9996" width="12.85546875" style="45" customWidth="1"/>
    <col min="9997" max="9998" width="13.28515625" style="45" customWidth="1"/>
    <col min="9999" max="10240" width="9.140625" style="45"/>
    <col min="10241" max="10241" width="7.7109375" style="45" customWidth="1"/>
    <col min="10242" max="10242" width="27.28515625" style="45" customWidth="1"/>
    <col min="10243" max="10243" width="9" style="45" customWidth="1"/>
    <col min="10244" max="10244" width="9.85546875" style="45" customWidth="1"/>
    <col min="10245" max="10245" width="13.7109375" style="45" customWidth="1"/>
    <col min="10246" max="10246" width="10.140625" style="45" customWidth="1"/>
    <col min="10247" max="10247" width="10.5703125" style="45" customWidth="1"/>
    <col min="10248" max="10248" width="11.7109375" style="45" customWidth="1"/>
    <col min="10249" max="10249" width="9.140625" style="45" customWidth="1"/>
    <col min="10250" max="10250" width="12.85546875" style="45" customWidth="1"/>
    <col min="10251" max="10251" width="9.7109375" style="45" customWidth="1"/>
    <col min="10252" max="10252" width="12.85546875" style="45" customWidth="1"/>
    <col min="10253" max="10254" width="13.28515625" style="45" customWidth="1"/>
    <col min="10255" max="10496" width="9.140625" style="45"/>
    <col min="10497" max="10497" width="7.7109375" style="45" customWidth="1"/>
    <col min="10498" max="10498" width="27.28515625" style="45" customWidth="1"/>
    <col min="10499" max="10499" width="9" style="45" customWidth="1"/>
    <col min="10500" max="10500" width="9.85546875" style="45" customWidth="1"/>
    <col min="10501" max="10501" width="13.7109375" style="45" customWidth="1"/>
    <col min="10502" max="10502" width="10.140625" style="45" customWidth="1"/>
    <col min="10503" max="10503" width="10.5703125" style="45" customWidth="1"/>
    <col min="10504" max="10504" width="11.7109375" style="45" customWidth="1"/>
    <col min="10505" max="10505" width="9.140625" style="45" customWidth="1"/>
    <col min="10506" max="10506" width="12.85546875" style="45" customWidth="1"/>
    <col min="10507" max="10507" width="9.7109375" style="45" customWidth="1"/>
    <col min="10508" max="10508" width="12.85546875" style="45" customWidth="1"/>
    <col min="10509" max="10510" width="13.28515625" style="45" customWidth="1"/>
    <col min="10511" max="10752" width="9.140625" style="45"/>
    <col min="10753" max="10753" width="7.7109375" style="45" customWidth="1"/>
    <col min="10754" max="10754" width="27.28515625" style="45" customWidth="1"/>
    <col min="10755" max="10755" width="9" style="45" customWidth="1"/>
    <col min="10756" max="10756" width="9.85546875" style="45" customWidth="1"/>
    <col min="10757" max="10757" width="13.7109375" style="45" customWidth="1"/>
    <col min="10758" max="10758" width="10.140625" style="45" customWidth="1"/>
    <col min="10759" max="10759" width="10.5703125" style="45" customWidth="1"/>
    <col min="10760" max="10760" width="11.7109375" style="45" customWidth="1"/>
    <col min="10761" max="10761" width="9.140625" style="45" customWidth="1"/>
    <col min="10762" max="10762" width="12.85546875" style="45" customWidth="1"/>
    <col min="10763" max="10763" width="9.7109375" style="45" customWidth="1"/>
    <col min="10764" max="10764" width="12.85546875" style="45" customWidth="1"/>
    <col min="10765" max="10766" width="13.28515625" style="45" customWidth="1"/>
    <col min="10767" max="11008" width="9.140625" style="45"/>
    <col min="11009" max="11009" width="7.7109375" style="45" customWidth="1"/>
    <col min="11010" max="11010" width="27.28515625" style="45" customWidth="1"/>
    <col min="11011" max="11011" width="9" style="45" customWidth="1"/>
    <col min="11012" max="11012" width="9.85546875" style="45" customWidth="1"/>
    <col min="11013" max="11013" width="13.7109375" style="45" customWidth="1"/>
    <col min="11014" max="11014" width="10.140625" style="45" customWidth="1"/>
    <col min="11015" max="11015" width="10.5703125" style="45" customWidth="1"/>
    <col min="11016" max="11016" width="11.7109375" style="45" customWidth="1"/>
    <col min="11017" max="11017" width="9.140625" style="45" customWidth="1"/>
    <col min="11018" max="11018" width="12.85546875" style="45" customWidth="1"/>
    <col min="11019" max="11019" width="9.7109375" style="45" customWidth="1"/>
    <col min="11020" max="11020" width="12.85546875" style="45" customWidth="1"/>
    <col min="11021" max="11022" width="13.28515625" style="45" customWidth="1"/>
    <col min="11023" max="11264" width="9.140625" style="45"/>
    <col min="11265" max="11265" width="7.7109375" style="45" customWidth="1"/>
    <col min="11266" max="11266" width="27.28515625" style="45" customWidth="1"/>
    <col min="11267" max="11267" width="9" style="45" customWidth="1"/>
    <col min="11268" max="11268" width="9.85546875" style="45" customWidth="1"/>
    <col min="11269" max="11269" width="13.7109375" style="45" customWidth="1"/>
    <col min="11270" max="11270" width="10.140625" style="45" customWidth="1"/>
    <col min="11271" max="11271" width="10.5703125" style="45" customWidth="1"/>
    <col min="11272" max="11272" width="11.7109375" style="45" customWidth="1"/>
    <col min="11273" max="11273" width="9.140625" style="45" customWidth="1"/>
    <col min="11274" max="11274" width="12.85546875" style="45" customWidth="1"/>
    <col min="11275" max="11275" width="9.7109375" style="45" customWidth="1"/>
    <col min="11276" max="11276" width="12.85546875" style="45" customWidth="1"/>
    <col min="11277" max="11278" width="13.28515625" style="45" customWidth="1"/>
    <col min="11279" max="11520" width="9.140625" style="45"/>
    <col min="11521" max="11521" width="7.7109375" style="45" customWidth="1"/>
    <col min="11522" max="11522" width="27.28515625" style="45" customWidth="1"/>
    <col min="11523" max="11523" width="9" style="45" customWidth="1"/>
    <col min="11524" max="11524" width="9.85546875" style="45" customWidth="1"/>
    <col min="11525" max="11525" width="13.7109375" style="45" customWidth="1"/>
    <col min="11526" max="11526" width="10.140625" style="45" customWidth="1"/>
    <col min="11527" max="11527" width="10.5703125" style="45" customWidth="1"/>
    <col min="11528" max="11528" width="11.7109375" style="45" customWidth="1"/>
    <col min="11529" max="11529" width="9.140625" style="45" customWidth="1"/>
    <col min="11530" max="11530" width="12.85546875" style="45" customWidth="1"/>
    <col min="11531" max="11531" width="9.7109375" style="45" customWidth="1"/>
    <col min="11532" max="11532" width="12.85546875" style="45" customWidth="1"/>
    <col min="11533" max="11534" width="13.28515625" style="45" customWidth="1"/>
    <col min="11535" max="11776" width="9.140625" style="45"/>
    <col min="11777" max="11777" width="7.7109375" style="45" customWidth="1"/>
    <col min="11778" max="11778" width="27.28515625" style="45" customWidth="1"/>
    <col min="11779" max="11779" width="9" style="45" customWidth="1"/>
    <col min="11780" max="11780" width="9.85546875" style="45" customWidth="1"/>
    <col min="11781" max="11781" width="13.7109375" style="45" customWidth="1"/>
    <col min="11782" max="11782" width="10.140625" style="45" customWidth="1"/>
    <col min="11783" max="11783" width="10.5703125" style="45" customWidth="1"/>
    <col min="11784" max="11784" width="11.7109375" style="45" customWidth="1"/>
    <col min="11785" max="11785" width="9.140625" style="45" customWidth="1"/>
    <col min="11786" max="11786" width="12.85546875" style="45" customWidth="1"/>
    <col min="11787" max="11787" width="9.7109375" style="45" customWidth="1"/>
    <col min="11788" max="11788" width="12.85546875" style="45" customWidth="1"/>
    <col min="11789" max="11790" width="13.28515625" style="45" customWidth="1"/>
    <col min="11791" max="12032" width="9.140625" style="45"/>
    <col min="12033" max="12033" width="7.7109375" style="45" customWidth="1"/>
    <col min="12034" max="12034" width="27.28515625" style="45" customWidth="1"/>
    <col min="12035" max="12035" width="9" style="45" customWidth="1"/>
    <col min="12036" max="12036" width="9.85546875" style="45" customWidth="1"/>
    <col min="12037" max="12037" width="13.7109375" style="45" customWidth="1"/>
    <col min="12038" max="12038" width="10.140625" style="45" customWidth="1"/>
    <col min="12039" max="12039" width="10.5703125" style="45" customWidth="1"/>
    <col min="12040" max="12040" width="11.7109375" style="45" customWidth="1"/>
    <col min="12041" max="12041" width="9.140625" style="45" customWidth="1"/>
    <col min="12042" max="12042" width="12.85546875" style="45" customWidth="1"/>
    <col min="12043" max="12043" width="9.7109375" style="45" customWidth="1"/>
    <col min="12044" max="12044" width="12.85546875" style="45" customWidth="1"/>
    <col min="12045" max="12046" width="13.28515625" style="45" customWidth="1"/>
    <col min="12047" max="12288" width="9.140625" style="45"/>
    <col min="12289" max="12289" width="7.7109375" style="45" customWidth="1"/>
    <col min="12290" max="12290" width="27.28515625" style="45" customWidth="1"/>
    <col min="12291" max="12291" width="9" style="45" customWidth="1"/>
    <col min="12292" max="12292" width="9.85546875" style="45" customWidth="1"/>
    <col min="12293" max="12293" width="13.7109375" style="45" customWidth="1"/>
    <col min="12294" max="12294" width="10.140625" style="45" customWidth="1"/>
    <col min="12295" max="12295" width="10.5703125" style="45" customWidth="1"/>
    <col min="12296" max="12296" width="11.7109375" style="45" customWidth="1"/>
    <col min="12297" max="12297" width="9.140625" style="45" customWidth="1"/>
    <col min="12298" max="12298" width="12.85546875" style="45" customWidth="1"/>
    <col min="12299" max="12299" width="9.7109375" style="45" customWidth="1"/>
    <col min="12300" max="12300" width="12.85546875" style="45" customWidth="1"/>
    <col min="12301" max="12302" width="13.28515625" style="45" customWidth="1"/>
    <col min="12303" max="12544" width="9.140625" style="45"/>
    <col min="12545" max="12545" width="7.7109375" style="45" customWidth="1"/>
    <col min="12546" max="12546" width="27.28515625" style="45" customWidth="1"/>
    <col min="12547" max="12547" width="9" style="45" customWidth="1"/>
    <col min="12548" max="12548" width="9.85546875" style="45" customWidth="1"/>
    <col min="12549" max="12549" width="13.7109375" style="45" customWidth="1"/>
    <col min="12550" max="12550" width="10.140625" style="45" customWidth="1"/>
    <col min="12551" max="12551" width="10.5703125" style="45" customWidth="1"/>
    <col min="12552" max="12552" width="11.7109375" style="45" customWidth="1"/>
    <col min="12553" max="12553" width="9.140625" style="45" customWidth="1"/>
    <col min="12554" max="12554" width="12.85546875" style="45" customWidth="1"/>
    <col min="12555" max="12555" width="9.7109375" style="45" customWidth="1"/>
    <col min="12556" max="12556" width="12.85546875" style="45" customWidth="1"/>
    <col min="12557" max="12558" width="13.28515625" style="45" customWidth="1"/>
    <col min="12559" max="12800" width="9.140625" style="45"/>
    <col min="12801" max="12801" width="7.7109375" style="45" customWidth="1"/>
    <col min="12802" max="12802" width="27.28515625" style="45" customWidth="1"/>
    <col min="12803" max="12803" width="9" style="45" customWidth="1"/>
    <col min="12804" max="12804" width="9.85546875" style="45" customWidth="1"/>
    <col min="12805" max="12805" width="13.7109375" style="45" customWidth="1"/>
    <col min="12806" max="12806" width="10.140625" style="45" customWidth="1"/>
    <col min="12807" max="12807" width="10.5703125" style="45" customWidth="1"/>
    <col min="12808" max="12808" width="11.7109375" style="45" customWidth="1"/>
    <col min="12809" max="12809" width="9.140625" style="45" customWidth="1"/>
    <col min="12810" max="12810" width="12.85546875" style="45" customWidth="1"/>
    <col min="12811" max="12811" width="9.7109375" style="45" customWidth="1"/>
    <col min="12812" max="12812" width="12.85546875" style="45" customWidth="1"/>
    <col min="12813" max="12814" width="13.28515625" style="45" customWidth="1"/>
    <col min="12815" max="13056" width="9.140625" style="45"/>
    <col min="13057" max="13057" width="7.7109375" style="45" customWidth="1"/>
    <col min="13058" max="13058" width="27.28515625" style="45" customWidth="1"/>
    <col min="13059" max="13059" width="9" style="45" customWidth="1"/>
    <col min="13060" max="13060" width="9.85546875" style="45" customWidth="1"/>
    <col min="13061" max="13061" width="13.7109375" style="45" customWidth="1"/>
    <col min="13062" max="13062" width="10.140625" style="45" customWidth="1"/>
    <col min="13063" max="13063" width="10.5703125" style="45" customWidth="1"/>
    <col min="13064" max="13064" width="11.7109375" style="45" customWidth="1"/>
    <col min="13065" max="13065" width="9.140625" style="45" customWidth="1"/>
    <col min="13066" max="13066" width="12.85546875" style="45" customWidth="1"/>
    <col min="13067" max="13067" width="9.7109375" style="45" customWidth="1"/>
    <col min="13068" max="13068" width="12.85546875" style="45" customWidth="1"/>
    <col min="13069" max="13070" width="13.28515625" style="45" customWidth="1"/>
    <col min="13071" max="13312" width="9.140625" style="45"/>
    <col min="13313" max="13313" width="7.7109375" style="45" customWidth="1"/>
    <col min="13314" max="13314" width="27.28515625" style="45" customWidth="1"/>
    <col min="13315" max="13315" width="9" style="45" customWidth="1"/>
    <col min="13316" max="13316" width="9.85546875" style="45" customWidth="1"/>
    <col min="13317" max="13317" width="13.7109375" style="45" customWidth="1"/>
    <col min="13318" max="13318" width="10.140625" style="45" customWidth="1"/>
    <col min="13319" max="13319" width="10.5703125" style="45" customWidth="1"/>
    <col min="13320" max="13320" width="11.7109375" style="45" customWidth="1"/>
    <col min="13321" max="13321" width="9.140625" style="45" customWidth="1"/>
    <col min="13322" max="13322" width="12.85546875" style="45" customWidth="1"/>
    <col min="13323" max="13323" width="9.7109375" style="45" customWidth="1"/>
    <col min="13324" max="13324" width="12.85546875" style="45" customWidth="1"/>
    <col min="13325" max="13326" width="13.28515625" style="45" customWidth="1"/>
    <col min="13327" max="13568" width="9.140625" style="45"/>
    <col min="13569" max="13569" width="7.7109375" style="45" customWidth="1"/>
    <col min="13570" max="13570" width="27.28515625" style="45" customWidth="1"/>
    <col min="13571" max="13571" width="9" style="45" customWidth="1"/>
    <col min="13572" max="13572" width="9.85546875" style="45" customWidth="1"/>
    <col min="13573" max="13573" width="13.7109375" style="45" customWidth="1"/>
    <col min="13574" max="13574" width="10.140625" style="45" customWidth="1"/>
    <col min="13575" max="13575" width="10.5703125" style="45" customWidth="1"/>
    <col min="13576" max="13576" width="11.7109375" style="45" customWidth="1"/>
    <col min="13577" max="13577" width="9.140625" style="45" customWidth="1"/>
    <col min="13578" max="13578" width="12.85546875" style="45" customWidth="1"/>
    <col min="13579" max="13579" width="9.7109375" style="45" customWidth="1"/>
    <col min="13580" max="13580" width="12.85546875" style="45" customWidth="1"/>
    <col min="13581" max="13582" width="13.28515625" style="45" customWidth="1"/>
    <col min="13583" max="13824" width="9.140625" style="45"/>
    <col min="13825" max="13825" width="7.7109375" style="45" customWidth="1"/>
    <col min="13826" max="13826" width="27.28515625" style="45" customWidth="1"/>
    <col min="13827" max="13827" width="9" style="45" customWidth="1"/>
    <col min="13828" max="13828" width="9.85546875" style="45" customWidth="1"/>
    <col min="13829" max="13829" width="13.7109375" style="45" customWidth="1"/>
    <col min="13830" max="13830" width="10.140625" style="45" customWidth="1"/>
    <col min="13831" max="13831" width="10.5703125" style="45" customWidth="1"/>
    <col min="13832" max="13832" width="11.7109375" style="45" customWidth="1"/>
    <col min="13833" max="13833" width="9.140625" style="45" customWidth="1"/>
    <col min="13834" max="13834" width="12.85546875" style="45" customWidth="1"/>
    <col min="13835" max="13835" width="9.7109375" style="45" customWidth="1"/>
    <col min="13836" max="13836" width="12.85546875" style="45" customWidth="1"/>
    <col min="13837" max="13838" width="13.28515625" style="45" customWidth="1"/>
    <col min="13839" max="14080" width="9.140625" style="45"/>
    <col min="14081" max="14081" width="7.7109375" style="45" customWidth="1"/>
    <col min="14082" max="14082" width="27.28515625" style="45" customWidth="1"/>
    <col min="14083" max="14083" width="9" style="45" customWidth="1"/>
    <col min="14084" max="14084" width="9.85546875" style="45" customWidth="1"/>
    <col min="14085" max="14085" width="13.7109375" style="45" customWidth="1"/>
    <col min="14086" max="14086" width="10.140625" style="45" customWidth="1"/>
    <col min="14087" max="14087" width="10.5703125" style="45" customWidth="1"/>
    <col min="14088" max="14088" width="11.7109375" style="45" customWidth="1"/>
    <col min="14089" max="14089" width="9.140625" style="45" customWidth="1"/>
    <col min="14090" max="14090" width="12.85546875" style="45" customWidth="1"/>
    <col min="14091" max="14091" width="9.7109375" style="45" customWidth="1"/>
    <col min="14092" max="14092" width="12.85546875" style="45" customWidth="1"/>
    <col min="14093" max="14094" width="13.28515625" style="45" customWidth="1"/>
    <col min="14095" max="14336" width="9.140625" style="45"/>
    <col min="14337" max="14337" width="7.7109375" style="45" customWidth="1"/>
    <col min="14338" max="14338" width="27.28515625" style="45" customWidth="1"/>
    <col min="14339" max="14339" width="9" style="45" customWidth="1"/>
    <col min="14340" max="14340" width="9.85546875" style="45" customWidth="1"/>
    <col min="14341" max="14341" width="13.7109375" style="45" customWidth="1"/>
    <col min="14342" max="14342" width="10.140625" style="45" customWidth="1"/>
    <col min="14343" max="14343" width="10.5703125" style="45" customWidth="1"/>
    <col min="14344" max="14344" width="11.7109375" style="45" customWidth="1"/>
    <col min="14345" max="14345" width="9.140625" style="45" customWidth="1"/>
    <col min="14346" max="14346" width="12.85546875" style="45" customWidth="1"/>
    <col min="14347" max="14347" width="9.7109375" style="45" customWidth="1"/>
    <col min="14348" max="14348" width="12.85546875" style="45" customWidth="1"/>
    <col min="14349" max="14350" width="13.28515625" style="45" customWidth="1"/>
    <col min="14351" max="14592" width="9.140625" style="45"/>
    <col min="14593" max="14593" width="7.7109375" style="45" customWidth="1"/>
    <col min="14594" max="14594" width="27.28515625" style="45" customWidth="1"/>
    <col min="14595" max="14595" width="9" style="45" customWidth="1"/>
    <col min="14596" max="14596" width="9.85546875" style="45" customWidth="1"/>
    <col min="14597" max="14597" width="13.7109375" style="45" customWidth="1"/>
    <col min="14598" max="14598" width="10.140625" style="45" customWidth="1"/>
    <col min="14599" max="14599" width="10.5703125" style="45" customWidth="1"/>
    <col min="14600" max="14600" width="11.7109375" style="45" customWidth="1"/>
    <col min="14601" max="14601" width="9.140625" style="45" customWidth="1"/>
    <col min="14602" max="14602" width="12.85546875" style="45" customWidth="1"/>
    <col min="14603" max="14603" width="9.7109375" style="45" customWidth="1"/>
    <col min="14604" max="14604" width="12.85546875" style="45" customWidth="1"/>
    <col min="14605" max="14606" width="13.28515625" style="45" customWidth="1"/>
    <col min="14607" max="14848" width="9.140625" style="45"/>
    <col min="14849" max="14849" width="7.7109375" style="45" customWidth="1"/>
    <col min="14850" max="14850" width="27.28515625" style="45" customWidth="1"/>
    <col min="14851" max="14851" width="9" style="45" customWidth="1"/>
    <col min="14852" max="14852" width="9.85546875" style="45" customWidth="1"/>
    <col min="14853" max="14853" width="13.7109375" style="45" customWidth="1"/>
    <col min="14854" max="14854" width="10.140625" style="45" customWidth="1"/>
    <col min="14855" max="14855" width="10.5703125" style="45" customWidth="1"/>
    <col min="14856" max="14856" width="11.7109375" style="45" customWidth="1"/>
    <col min="14857" max="14857" width="9.140625" style="45" customWidth="1"/>
    <col min="14858" max="14858" width="12.85546875" style="45" customWidth="1"/>
    <col min="14859" max="14859" width="9.7109375" style="45" customWidth="1"/>
    <col min="14860" max="14860" width="12.85546875" style="45" customWidth="1"/>
    <col min="14861" max="14862" width="13.28515625" style="45" customWidth="1"/>
    <col min="14863" max="15104" width="9.140625" style="45"/>
    <col min="15105" max="15105" width="7.7109375" style="45" customWidth="1"/>
    <col min="15106" max="15106" width="27.28515625" style="45" customWidth="1"/>
    <col min="15107" max="15107" width="9" style="45" customWidth="1"/>
    <col min="15108" max="15108" width="9.85546875" style="45" customWidth="1"/>
    <col min="15109" max="15109" width="13.7109375" style="45" customWidth="1"/>
    <col min="15110" max="15110" width="10.140625" style="45" customWidth="1"/>
    <col min="15111" max="15111" width="10.5703125" style="45" customWidth="1"/>
    <col min="15112" max="15112" width="11.7109375" style="45" customWidth="1"/>
    <col min="15113" max="15113" width="9.140625" style="45" customWidth="1"/>
    <col min="15114" max="15114" width="12.85546875" style="45" customWidth="1"/>
    <col min="15115" max="15115" width="9.7109375" style="45" customWidth="1"/>
    <col min="15116" max="15116" width="12.85546875" style="45" customWidth="1"/>
    <col min="15117" max="15118" width="13.28515625" style="45" customWidth="1"/>
    <col min="15119" max="15360" width="9.140625" style="45"/>
    <col min="15361" max="15361" width="7.7109375" style="45" customWidth="1"/>
    <col min="15362" max="15362" width="27.28515625" style="45" customWidth="1"/>
    <col min="15363" max="15363" width="9" style="45" customWidth="1"/>
    <col min="15364" max="15364" width="9.85546875" style="45" customWidth="1"/>
    <col min="15365" max="15365" width="13.7109375" style="45" customWidth="1"/>
    <col min="15366" max="15366" width="10.140625" style="45" customWidth="1"/>
    <col min="15367" max="15367" width="10.5703125" style="45" customWidth="1"/>
    <col min="15368" max="15368" width="11.7109375" style="45" customWidth="1"/>
    <col min="15369" max="15369" width="9.140625" style="45" customWidth="1"/>
    <col min="15370" max="15370" width="12.85546875" style="45" customWidth="1"/>
    <col min="15371" max="15371" width="9.7109375" style="45" customWidth="1"/>
    <col min="15372" max="15372" width="12.85546875" style="45" customWidth="1"/>
    <col min="15373" max="15374" width="13.28515625" style="45" customWidth="1"/>
    <col min="15375" max="15616" width="9.140625" style="45"/>
    <col min="15617" max="15617" width="7.7109375" style="45" customWidth="1"/>
    <col min="15618" max="15618" width="27.28515625" style="45" customWidth="1"/>
    <col min="15619" max="15619" width="9" style="45" customWidth="1"/>
    <col min="15620" max="15620" width="9.85546875" style="45" customWidth="1"/>
    <col min="15621" max="15621" width="13.7109375" style="45" customWidth="1"/>
    <col min="15622" max="15622" width="10.140625" style="45" customWidth="1"/>
    <col min="15623" max="15623" width="10.5703125" style="45" customWidth="1"/>
    <col min="15624" max="15624" width="11.7109375" style="45" customWidth="1"/>
    <col min="15625" max="15625" width="9.140625" style="45" customWidth="1"/>
    <col min="15626" max="15626" width="12.85546875" style="45" customWidth="1"/>
    <col min="15627" max="15627" width="9.7109375" style="45" customWidth="1"/>
    <col min="15628" max="15628" width="12.85546875" style="45" customWidth="1"/>
    <col min="15629" max="15630" width="13.28515625" style="45" customWidth="1"/>
    <col min="15631" max="15872" width="9.140625" style="45"/>
    <col min="15873" max="15873" width="7.7109375" style="45" customWidth="1"/>
    <col min="15874" max="15874" width="27.28515625" style="45" customWidth="1"/>
    <col min="15875" max="15875" width="9" style="45" customWidth="1"/>
    <col min="15876" max="15876" width="9.85546875" style="45" customWidth="1"/>
    <col min="15877" max="15877" width="13.7109375" style="45" customWidth="1"/>
    <col min="15878" max="15878" width="10.140625" style="45" customWidth="1"/>
    <col min="15879" max="15879" width="10.5703125" style="45" customWidth="1"/>
    <col min="15880" max="15880" width="11.7109375" style="45" customWidth="1"/>
    <col min="15881" max="15881" width="9.140625" style="45" customWidth="1"/>
    <col min="15882" max="15882" width="12.85546875" style="45" customWidth="1"/>
    <col min="15883" max="15883" width="9.7109375" style="45" customWidth="1"/>
    <col min="15884" max="15884" width="12.85546875" style="45" customWidth="1"/>
    <col min="15885" max="15886" width="13.28515625" style="45" customWidth="1"/>
    <col min="15887" max="16128" width="9.140625" style="45"/>
    <col min="16129" max="16129" width="7.7109375" style="45" customWidth="1"/>
    <col min="16130" max="16130" width="27.28515625" style="45" customWidth="1"/>
    <col min="16131" max="16131" width="9" style="45" customWidth="1"/>
    <col min="16132" max="16132" width="9.85546875" style="45" customWidth="1"/>
    <col min="16133" max="16133" width="13.7109375" style="45" customWidth="1"/>
    <col min="16134" max="16134" width="10.140625" style="45" customWidth="1"/>
    <col min="16135" max="16135" width="10.5703125" style="45" customWidth="1"/>
    <col min="16136" max="16136" width="11.7109375" style="45" customWidth="1"/>
    <col min="16137" max="16137" width="9.140625" style="45" customWidth="1"/>
    <col min="16138" max="16138" width="12.85546875" style="45" customWidth="1"/>
    <col min="16139" max="16139" width="9.7109375" style="45" customWidth="1"/>
    <col min="16140" max="16140" width="12.85546875" style="45" customWidth="1"/>
    <col min="16141" max="16142" width="13.28515625" style="45" customWidth="1"/>
    <col min="16143" max="16384" width="9.140625" style="45"/>
  </cols>
  <sheetData>
    <row r="1" spans="1:15">
      <c r="M1" s="46" t="s">
        <v>34</v>
      </c>
      <c r="N1" s="46"/>
    </row>
    <row r="2" spans="1:15" ht="12.75" customHeight="1"/>
    <row r="3" spans="1:15" ht="33.75" customHeight="1">
      <c r="A3" s="47"/>
      <c r="B3" s="144" t="s">
        <v>198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03"/>
    </row>
    <row r="4" spans="1:15" s="49" customFormat="1" ht="15.75">
      <c r="A4" s="48" t="s">
        <v>15</v>
      </c>
      <c r="B4" s="145" t="s">
        <v>195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14"/>
    </row>
    <row r="5" spans="1:15" s="49" customFormat="1" ht="15" customHeight="1">
      <c r="B5" s="146" t="s">
        <v>3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04"/>
    </row>
    <row r="6" spans="1:15" s="49" customFormat="1" ht="15" customHeight="1"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</row>
    <row r="7" spans="1:15" ht="20.25" customHeight="1">
      <c r="A7" s="147" t="s">
        <v>2</v>
      </c>
      <c r="B7" s="143" t="s">
        <v>66</v>
      </c>
      <c r="C7" s="153" t="s">
        <v>67</v>
      </c>
      <c r="D7" s="154"/>
      <c r="E7" s="155"/>
      <c r="F7" s="150" t="s">
        <v>88</v>
      </c>
      <c r="G7" s="143" t="s">
        <v>118</v>
      </c>
      <c r="H7" s="143"/>
      <c r="I7" s="143"/>
      <c r="J7" s="143"/>
      <c r="K7" s="143"/>
      <c r="L7" s="143"/>
      <c r="M7" s="143"/>
      <c r="N7" s="143"/>
    </row>
    <row r="8" spans="1:15" ht="18.75" customHeight="1">
      <c r="A8" s="148"/>
      <c r="B8" s="143"/>
      <c r="C8" s="156"/>
      <c r="D8" s="157"/>
      <c r="E8" s="158"/>
      <c r="F8" s="151"/>
      <c r="G8" s="143" t="s">
        <v>72</v>
      </c>
      <c r="H8" s="143"/>
      <c r="I8" s="143" t="s">
        <v>141</v>
      </c>
      <c r="J8" s="143"/>
      <c r="K8" s="143" t="s">
        <v>142</v>
      </c>
      <c r="L8" s="143"/>
      <c r="M8" s="143" t="s">
        <v>149</v>
      </c>
      <c r="N8" s="150" t="s">
        <v>89</v>
      </c>
    </row>
    <row r="9" spans="1:15" ht="72" customHeight="1">
      <c r="A9" s="149"/>
      <c r="B9" s="143"/>
      <c r="C9" s="105" t="s">
        <v>72</v>
      </c>
      <c r="D9" s="105" t="s">
        <v>139</v>
      </c>
      <c r="E9" s="105" t="s">
        <v>89</v>
      </c>
      <c r="F9" s="152"/>
      <c r="G9" s="105" t="s">
        <v>188</v>
      </c>
      <c r="H9" s="105" t="s">
        <v>189</v>
      </c>
      <c r="I9" s="105" t="s">
        <v>190</v>
      </c>
      <c r="J9" s="105" t="s">
        <v>191</v>
      </c>
      <c r="K9" s="105" t="s">
        <v>190</v>
      </c>
      <c r="L9" s="105" t="s">
        <v>191</v>
      </c>
      <c r="M9" s="143"/>
      <c r="N9" s="151"/>
      <c r="O9" s="143"/>
    </row>
    <row r="10" spans="1:15">
      <c r="A10" s="84" t="s">
        <v>4</v>
      </c>
      <c r="B10" s="50" t="s">
        <v>5</v>
      </c>
      <c r="C10" s="50" t="s">
        <v>9</v>
      </c>
      <c r="D10" s="50" t="s">
        <v>10</v>
      </c>
      <c r="E10" s="50" t="s">
        <v>21</v>
      </c>
      <c r="F10" s="84" t="s">
        <v>83</v>
      </c>
      <c r="G10" s="86" t="s">
        <v>147</v>
      </c>
      <c r="H10" s="86" t="s">
        <v>148</v>
      </c>
      <c r="I10" s="86">
        <v>9</v>
      </c>
      <c r="J10" s="86">
        <v>10</v>
      </c>
      <c r="K10" s="86">
        <v>11</v>
      </c>
      <c r="L10" s="86">
        <v>12</v>
      </c>
      <c r="M10" s="86">
        <v>13</v>
      </c>
      <c r="N10" s="115">
        <v>14</v>
      </c>
      <c r="O10" s="143"/>
    </row>
    <row r="11" spans="1:15" ht="31.5">
      <c r="A11" s="52" t="s">
        <v>4</v>
      </c>
      <c r="B11" s="74" t="s">
        <v>140</v>
      </c>
      <c r="C11" s="75">
        <f t="shared" ref="C11:M11" si="0">SUM(C12:C18)</f>
        <v>1721</v>
      </c>
      <c r="D11" s="75">
        <f t="shared" si="0"/>
        <v>102</v>
      </c>
      <c r="E11" s="75">
        <f t="shared" si="0"/>
        <v>3</v>
      </c>
      <c r="F11" s="75">
        <f t="shared" si="0"/>
        <v>84</v>
      </c>
      <c r="G11" s="116">
        <f t="shared" si="0"/>
        <v>1362927.4081799998</v>
      </c>
      <c r="H11" s="116">
        <f>SUM(H12:H18)</f>
        <v>412020.35573000001</v>
      </c>
      <c r="I11" s="116">
        <f>SUM(I12:I18)</f>
        <v>1310478.7883799998</v>
      </c>
      <c r="J11" s="116">
        <f>SUM(J12:J18)</f>
        <v>389988.22389000002</v>
      </c>
      <c r="K11" s="116">
        <f>SUM(K12:K18)</f>
        <v>57682.30079999999</v>
      </c>
      <c r="L11" s="116">
        <f>SUM(L12:L18)</f>
        <v>22032.750339999995</v>
      </c>
      <c r="M11" s="117">
        <f t="shared" si="0"/>
        <v>379247.12979099998</v>
      </c>
      <c r="N11" s="75"/>
    </row>
    <row r="12" spans="1:15">
      <c r="A12" s="50" t="s">
        <v>6</v>
      </c>
      <c r="B12" s="15" t="s">
        <v>151</v>
      </c>
      <c r="C12" s="51">
        <f>'[5]свод ГРБС'!C12+'[5]свод смп'!C12</f>
        <v>0</v>
      </c>
      <c r="D12" s="51">
        <f>'[5]свод ГРБС'!D12+'[5]свод смп'!D12</f>
        <v>0</v>
      </c>
      <c r="E12" s="51">
        <f>'[5]свод ГРБС'!E12+'[5]свод смп'!E12</f>
        <v>0</v>
      </c>
      <c r="F12" s="51">
        <f>'[5]свод ГРБС'!F12+'[5]свод смп'!F12</f>
        <v>0</v>
      </c>
      <c r="G12" s="118">
        <f>'[5]свод ГРБС'!G12+'[5]свод смп'!G12</f>
        <v>0</v>
      </c>
      <c r="H12" s="118">
        <f>'[5]свод ГРБС'!H12+'[5]свод смп'!H12</f>
        <v>0</v>
      </c>
      <c r="I12" s="118">
        <f>'[5]свод ГРБС'!I12+'[5]свод смп'!I12</f>
        <v>0</v>
      </c>
      <c r="J12" s="118">
        <f>'[5]свод ГРБС'!J12+'[5]свод смп'!J12</f>
        <v>0</v>
      </c>
      <c r="K12" s="118">
        <f>'[5]свод ГРБС'!K12+'[5]свод смп'!K12</f>
        <v>0</v>
      </c>
      <c r="L12" s="118">
        <f>'[5]свод ГРБС'!L12+'[5]свод смп'!L12</f>
        <v>0</v>
      </c>
      <c r="M12" s="119">
        <f>'[5]свод ГРБС'!M12+'[5]свод смп'!M12</f>
        <v>0</v>
      </c>
      <c r="N12" s="51">
        <f>'[5]свод ГРБС'!N12+'[5]свод смп'!N12</f>
        <v>0</v>
      </c>
    </row>
    <row r="13" spans="1:15">
      <c r="A13" s="50" t="s">
        <v>7</v>
      </c>
      <c r="B13" s="15" t="s">
        <v>152</v>
      </c>
      <c r="C13" s="51">
        <f>'[5]свод ГРБС'!C13+'[5]свод смп'!C13</f>
        <v>0</v>
      </c>
      <c r="D13" s="51">
        <f>'[5]свод ГРБС'!D13+'[5]свод смп'!D13</f>
        <v>0</v>
      </c>
      <c r="E13" s="51">
        <f>'[5]свод ГРБС'!E13+'[5]свод смп'!E13</f>
        <v>0</v>
      </c>
      <c r="F13" s="51">
        <f>'[5]свод ГРБС'!F13+'[5]свод смп'!F13</f>
        <v>0</v>
      </c>
      <c r="G13" s="118">
        <f>'[5]свод ГРБС'!G13+'[5]свод смп'!G13</f>
        <v>0</v>
      </c>
      <c r="H13" s="118">
        <f>'[5]свод ГРБС'!H13+'[5]свод смп'!H13</f>
        <v>0</v>
      </c>
      <c r="I13" s="118">
        <f>'[5]свод ГРБС'!I13+'[5]свод смп'!I13</f>
        <v>0</v>
      </c>
      <c r="J13" s="118">
        <f>'[5]свод ГРБС'!J13+'[5]свод смп'!J13</f>
        <v>0</v>
      </c>
      <c r="K13" s="118">
        <f>'[5]свод ГРБС'!K13+'[5]свод смп'!K13</f>
        <v>0</v>
      </c>
      <c r="L13" s="118">
        <f>'[5]свод ГРБС'!L13+'[5]свод смп'!L13</f>
        <v>0</v>
      </c>
      <c r="M13" s="119">
        <f>'[5]свод ГРБС'!M13+'[5]свод смп'!M13</f>
        <v>0</v>
      </c>
      <c r="N13" s="51">
        <f>'[5]свод ГРБС'!N13+'[5]свод смп'!N13</f>
        <v>0</v>
      </c>
    </row>
    <row r="14" spans="1:15">
      <c r="A14" s="50" t="s">
        <v>8</v>
      </c>
      <c r="B14" s="15" t="s">
        <v>153</v>
      </c>
      <c r="C14" s="51">
        <f>'[5]свод ГРБС'!C14+'[5]свод смп'!C14</f>
        <v>0</v>
      </c>
      <c r="D14" s="51">
        <f>'[5]свод ГРБС'!D14+'[5]свод смп'!D14</f>
        <v>0</v>
      </c>
      <c r="E14" s="51">
        <f>'[5]свод ГРБС'!E14+'[5]свод смп'!E14</f>
        <v>0</v>
      </c>
      <c r="F14" s="51">
        <f>'[5]свод ГРБС'!F14+'[5]свод смп'!F14</f>
        <v>0</v>
      </c>
      <c r="G14" s="118">
        <f>'[5]свод ГРБС'!G14+'[5]свод смп'!G14</f>
        <v>0</v>
      </c>
      <c r="H14" s="118">
        <f>'[5]свод ГРБС'!H14+'[5]свод смп'!H14</f>
        <v>0</v>
      </c>
      <c r="I14" s="118">
        <f>'[5]свод ГРБС'!I14+'[5]свод смп'!I14</f>
        <v>0</v>
      </c>
      <c r="J14" s="118">
        <f>'[5]свод ГРБС'!J14+'[5]свод смп'!J14</f>
        <v>0</v>
      </c>
      <c r="K14" s="118">
        <f>'[5]свод ГРБС'!K14+'[5]свод смп'!K14</f>
        <v>0</v>
      </c>
      <c r="L14" s="118">
        <f>'[5]свод ГРБС'!L14+'[5]свод смп'!L14</f>
        <v>0</v>
      </c>
      <c r="M14" s="119">
        <f>'[5]свод ГРБС'!M14+'[5]свод смп'!M14</f>
        <v>0</v>
      </c>
      <c r="N14" s="51">
        <f>'[5]свод ГРБС'!N14+'[5]свод смп'!N14</f>
        <v>0</v>
      </c>
    </row>
    <row r="15" spans="1:15">
      <c r="A15" s="50" t="s">
        <v>39</v>
      </c>
      <c r="B15" s="15" t="s">
        <v>154</v>
      </c>
      <c r="C15" s="51">
        <f>'[5]свод ГРБС'!C15+'[5]свод смп'!C15</f>
        <v>1697</v>
      </c>
      <c r="D15" s="51">
        <f>'[5]свод ГРБС'!D15+'[5]свод смп'!D15</f>
        <v>84</v>
      </c>
      <c r="E15" s="51">
        <f>'[5]свод ГРБС'!E15+'[5]свод смп'!E15</f>
        <v>3</v>
      </c>
      <c r="F15" s="51">
        <f>'[5]свод ГРБС'!F15+'[5]свод смп'!F15</f>
        <v>79</v>
      </c>
      <c r="G15" s="118">
        <f>'[5]свод ГРБС'!G15+'[5]свод смп'!G15</f>
        <v>1358911.7746999997</v>
      </c>
      <c r="H15" s="118">
        <f>'[5]свод ГРБС'!H15+'[5]свод смп'!H15</f>
        <v>409733.87521000003</v>
      </c>
      <c r="I15" s="118">
        <f>'[5]свод ГРБС'!I15+'[5]свод смп'!I15</f>
        <v>1309511.4150999999</v>
      </c>
      <c r="J15" s="118">
        <f>'[5]свод ГРБС'!J15+'[5]свод смп'!J15</f>
        <v>388243.15147000004</v>
      </c>
      <c r="K15" s="118">
        <f>'[5]свод ГРБС'!K15+'[5]свод смп'!K15</f>
        <v>53869.389599999995</v>
      </c>
      <c r="L15" s="118">
        <f>'[5]свод ГРБС'!L15+'[5]свод смп'!L15</f>
        <v>21490.723739999998</v>
      </c>
      <c r="M15" s="119">
        <f>'[5]свод ГРБС'!M15+'[5]свод смп'!M15</f>
        <v>376807.56348000001</v>
      </c>
      <c r="N15" s="51">
        <f>'[5]свод ГРБС'!N15+'[5]свод смп'!N15</f>
        <v>348449.45</v>
      </c>
    </row>
    <row r="16" spans="1:15">
      <c r="A16" s="50" t="s">
        <v>40</v>
      </c>
      <c r="B16" s="15" t="s">
        <v>155</v>
      </c>
      <c r="C16" s="51">
        <f>'[5]свод ГРБС'!C16+'[5]свод смп'!C16</f>
        <v>23</v>
      </c>
      <c r="D16" s="51">
        <f>'[5]свод ГРБС'!D16+'[5]свод смп'!D16</f>
        <v>17</v>
      </c>
      <c r="E16" s="51">
        <f>'[5]свод ГРБС'!E16+'[5]свод смп'!E16</f>
        <v>0</v>
      </c>
      <c r="F16" s="51">
        <f>'[5]свод ГРБС'!F16+'[5]свод смп'!F16</f>
        <v>5</v>
      </c>
      <c r="G16" s="118">
        <f>'[5]свод ГРБС'!G16+'[5]свод смп'!G16</f>
        <v>2627.8934799999997</v>
      </c>
      <c r="H16" s="118">
        <f>'[5]свод ГРБС'!H16+'[5]свод смп'!H16</f>
        <v>2286.4805200000001</v>
      </c>
      <c r="I16" s="118">
        <f>'[5]свод ГРБС'!I16+'[5]свод смп'!I16</f>
        <v>967.37328000000002</v>
      </c>
      <c r="J16" s="118">
        <f>'[5]свод ГРБС'!J16+'[5]свод смп'!J16</f>
        <v>1745.07242</v>
      </c>
      <c r="K16" s="118">
        <f>'[5]свод ГРБС'!K16+'[5]свод смп'!K16</f>
        <v>2425.1711999999998</v>
      </c>
      <c r="L16" s="118">
        <f>'[5]свод ГРБС'!L16+'[5]свод смп'!L16</f>
        <v>541.40830000000005</v>
      </c>
      <c r="M16" s="119">
        <f>'[5]свод ГРБС'!M16+'[5]свод смп'!M16</f>
        <v>1051.826311</v>
      </c>
      <c r="N16" s="51">
        <f>'[5]свод ГРБС'!N16+'[5]свод смп'!N16</f>
        <v>0</v>
      </c>
    </row>
    <row r="17" spans="1:14">
      <c r="A17" s="50" t="s">
        <v>41</v>
      </c>
      <c r="B17" s="15" t="s">
        <v>156</v>
      </c>
      <c r="C17" s="51">
        <f>'[5]свод ГРБС'!C17+'[5]свод смп'!C17</f>
        <v>1</v>
      </c>
      <c r="D17" s="51">
        <f>'[5]свод ГРБС'!D17+'[5]свод смп'!D17</f>
        <v>1</v>
      </c>
      <c r="E17" s="51">
        <f>'[5]свод ГРБС'!E17+'[5]свод смп'!E17</f>
        <v>0</v>
      </c>
      <c r="F17" s="51">
        <f>'[5]свод ГРБС'!F17+'[5]свод смп'!F17</f>
        <v>0</v>
      </c>
      <c r="G17" s="118">
        <f>'[5]свод ГРБС'!G17+'[5]свод смп'!G17</f>
        <v>1387.74</v>
      </c>
      <c r="H17" s="118">
        <f>'[5]свод ГРБС'!H17+'[5]свод смп'!H17</f>
        <v>0</v>
      </c>
      <c r="I17" s="118">
        <f>'[5]свод ГРБС'!I17+'[5]свод смп'!I17</f>
        <v>0</v>
      </c>
      <c r="J17" s="118">
        <f>'[5]свод ГРБС'!J17+'[5]свод смп'!J17</f>
        <v>0</v>
      </c>
      <c r="K17" s="118">
        <f>'[5]свод ГРБС'!K17+'[5]свод смп'!K17</f>
        <v>1387.74</v>
      </c>
      <c r="L17" s="118">
        <f>'[5]свод ГРБС'!L17+'[5]свод смп'!L17</f>
        <v>0.61829999999999996</v>
      </c>
      <c r="M17" s="119">
        <f>'[5]свод ГРБС'!M17+'[5]свод смп'!M17</f>
        <v>1387.74</v>
      </c>
      <c r="N17" s="51">
        <f>'[5]свод ГРБС'!N17+'[5]свод смп'!N17</f>
        <v>0</v>
      </c>
    </row>
    <row r="18" spans="1:14">
      <c r="A18" s="50" t="s">
        <v>42</v>
      </c>
      <c r="B18" s="15" t="s">
        <v>43</v>
      </c>
      <c r="C18" s="51">
        <f>'[5]свод ГРБС'!C18+'[5]свод смп'!C18</f>
        <v>0</v>
      </c>
      <c r="D18" s="51" t="s">
        <v>13</v>
      </c>
      <c r="E18" s="51" t="s">
        <v>13</v>
      </c>
      <c r="F18" s="51">
        <f>'[5]свод ГРБС'!F18+'[5]свод смп'!F18</f>
        <v>0</v>
      </c>
      <c r="G18" s="118">
        <f>'[5]свод ГРБС'!G18+'[5]свод смп'!G18</f>
        <v>0</v>
      </c>
      <c r="H18" s="118">
        <f>'[5]свод ГРБС'!H18+'[5]свод смп'!H18</f>
        <v>0</v>
      </c>
      <c r="I18" s="118">
        <f>'[5]свод ГРБС'!I18+'[5]свод смп'!I18</f>
        <v>0</v>
      </c>
      <c r="J18" s="118">
        <f>'[5]свод ГРБС'!J18+'[5]свод смп'!J18</f>
        <v>0</v>
      </c>
      <c r="K18" s="118">
        <f>'[5]свод ГРБС'!K18+'[5]свод смп'!K18</f>
        <v>0</v>
      </c>
      <c r="L18" s="118">
        <f>'[5]свод ГРБС'!L18+'[5]свод смп'!L18</f>
        <v>0</v>
      </c>
      <c r="M18" s="51" t="s">
        <v>16</v>
      </c>
      <c r="N18" s="51" t="s">
        <v>16</v>
      </c>
    </row>
    <row r="19" spans="1:14" ht="31.5">
      <c r="A19" s="41" t="s">
        <v>5</v>
      </c>
      <c r="B19" s="72" t="s">
        <v>150</v>
      </c>
      <c r="C19" s="73">
        <f>SUM(C20:C38)</f>
        <v>7689</v>
      </c>
      <c r="D19" s="73" t="s">
        <v>16</v>
      </c>
      <c r="E19" s="73" t="s">
        <v>16</v>
      </c>
      <c r="F19" s="73">
        <f t="shared" ref="F19:L19" si="1">SUM(F20:F38)</f>
        <v>1799</v>
      </c>
      <c r="G19" s="120">
        <f t="shared" si="1"/>
        <v>1790649.2066599999</v>
      </c>
      <c r="H19" s="120">
        <f t="shared" si="1"/>
        <v>822065.04998400004</v>
      </c>
      <c r="I19" s="120">
        <f t="shared" si="1"/>
        <v>1671512.0536099998</v>
      </c>
      <c r="J19" s="120">
        <f t="shared" si="1"/>
        <v>794777.67555000004</v>
      </c>
      <c r="K19" s="120">
        <f t="shared" si="1"/>
        <v>114994.02404999999</v>
      </c>
      <c r="L19" s="120">
        <f t="shared" si="1"/>
        <v>26171.938354000002</v>
      </c>
      <c r="M19" s="51" t="s">
        <v>16</v>
      </c>
      <c r="N19" s="51" t="s">
        <v>16</v>
      </c>
    </row>
    <row r="20" spans="1:14">
      <c r="A20" s="41" t="s">
        <v>120</v>
      </c>
      <c r="B20" s="37" t="s">
        <v>46</v>
      </c>
      <c r="C20" s="51">
        <f>'[5]свод ГРБС'!C20+'[5]свод смп'!C20</f>
        <v>206</v>
      </c>
      <c r="D20" s="51" t="s">
        <v>16</v>
      </c>
      <c r="E20" s="51" t="s">
        <v>16</v>
      </c>
      <c r="F20" s="51">
        <f>'[5]свод ГРБС'!F20+'[5]свод смп'!F20</f>
        <v>8</v>
      </c>
      <c r="G20" s="118">
        <f>'[5]свод ГРБС'!G20+'[5]свод смп'!G20</f>
        <v>8052.5290000000005</v>
      </c>
      <c r="H20" s="118">
        <f>'[5]свод ГРБС'!H20+'[5]свод смп'!H20</f>
        <v>3068.5464299999999</v>
      </c>
      <c r="I20" s="118">
        <f>'[5]свод ГРБС'!I20+'[5]свод смп'!I20</f>
        <v>6939.5</v>
      </c>
      <c r="J20" s="118">
        <f>'[5]свод ГРБС'!J20+'[5]свод смп'!J20</f>
        <v>2830.1934299999998</v>
      </c>
      <c r="K20" s="118">
        <f>'[5]свод ГРБС'!K20+'[5]свод смп'!K20</f>
        <v>1113.049</v>
      </c>
      <c r="L20" s="118">
        <f>'[5]свод ГРБС'!L20+'[5]свод смп'!L20</f>
        <v>153.65299999999999</v>
      </c>
      <c r="M20" s="51" t="s">
        <v>16</v>
      </c>
      <c r="N20" s="51" t="s">
        <v>16</v>
      </c>
    </row>
    <row r="21" spans="1:14">
      <c r="A21" s="41" t="s">
        <v>121</v>
      </c>
      <c r="B21" s="37" t="s">
        <v>47</v>
      </c>
      <c r="C21" s="51">
        <f>'[5]свод ГРБС'!C21+'[5]свод смп'!C21</f>
        <v>0</v>
      </c>
      <c r="D21" s="51" t="s">
        <v>16</v>
      </c>
      <c r="E21" s="51" t="s">
        <v>16</v>
      </c>
      <c r="F21" s="51">
        <f>'[5]свод ГРБС'!F21+'[5]свод смп'!F21</f>
        <v>0</v>
      </c>
      <c r="G21" s="118">
        <f>'[5]свод ГРБС'!G21+'[5]свод смп'!G21</f>
        <v>0</v>
      </c>
      <c r="H21" s="118">
        <f>'[5]свод ГРБС'!H21+'[5]свод смп'!H21</f>
        <v>0</v>
      </c>
      <c r="I21" s="118">
        <f>'[5]свод ГРБС'!I21+'[5]свод смп'!I21</f>
        <v>0</v>
      </c>
      <c r="J21" s="118">
        <f>'[5]свод ГРБС'!J21+'[5]свод смп'!J21</f>
        <v>0</v>
      </c>
      <c r="K21" s="118">
        <f>'[5]свод ГРБС'!K21+'[5]свод смп'!K21</f>
        <v>0</v>
      </c>
      <c r="L21" s="118">
        <f>'[5]свод ГРБС'!L21+'[5]свод смп'!L21</f>
        <v>0</v>
      </c>
      <c r="M21" s="51" t="s">
        <v>16</v>
      </c>
      <c r="N21" s="51" t="s">
        <v>16</v>
      </c>
    </row>
    <row r="22" spans="1:14">
      <c r="A22" s="41" t="s">
        <v>122</v>
      </c>
      <c r="B22" s="37" t="s">
        <v>32</v>
      </c>
      <c r="C22" s="51">
        <f>'[5]свод ГРБС'!C22+'[5]свод смп'!C22</f>
        <v>5267</v>
      </c>
      <c r="D22" s="51" t="s">
        <v>16</v>
      </c>
      <c r="E22" s="51" t="s">
        <v>16</v>
      </c>
      <c r="F22" s="51">
        <f>'[5]свод ГРБС'!F22+'[5]свод смп'!F22</f>
        <v>1299</v>
      </c>
      <c r="G22" s="118">
        <f>'[5]свод ГРБС'!G22+'[5]свод смп'!G22</f>
        <v>127019.965</v>
      </c>
      <c r="H22" s="118">
        <f>'[5]свод ГРБС'!H22+'[5]свод смп'!H22</f>
        <v>93622.70272999999</v>
      </c>
      <c r="I22" s="118">
        <f>'[5]свод ГРБС'!I22+'[5]свод смп'!I22</f>
        <v>99259.283750000002</v>
      </c>
      <c r="J22" s="118">
        <f>'[5]свод ГРБС'!J22+'[5]свод смп'!J22</f>
        <v>74426.503400000001</v>
      </c>
      <c r="K22" s="118">
        <f>'[5]свод ГРБС'!K22+'[5]свод смп'!K22</f>
        <v>27536.002250000001</v>
      </c>
      <c r="L22" s="118">
        <f>'[5]свод ГРБС'!L22+'[5]свод смп'!L22</f>
        <v>18958.163250000001</v>
      </c>
      <c r="M22" s="51" t="s">
        <v>16</v>
      </c>
      <c r="N22" s="51" t="s">
        <v>16</v>
      </c>
    </row>
    <row r="23" spans="1:14">
      <c r="A23" s="41" t="s">
        <v>123</v>
      </c>
      <c r="B23" s="37" t="s">
        <v>33</v>
      </c>
      <c r="C23" s="51">
        <f>'[5]свод ГРБС'!C23+'[5]свод смп'!C23</f>
        <v>746</v>
      </c>
      <c r="D23" s="51" t="s">
        <v>16</v>
      </c>
      <c r="E23" s="51" t="s">
        <v>16</v>
      </c>
      <c r="F23" s="51">
        <f>'[5]свод ГРБС'!F23+'[5]свод смп'!F23</f>
        <v>191</v>
      </c>
      <c r="G23" s="118">
        <f>'[5]свод ГРБС'!G23+'[5]свод смп'!G23</f>
        <v>82706.570000000007</v>
      </c>
      <c r="H23" s="118">
        <f>'[5]свод ГРБС'!H23+'[5]свод смп'!H23</f>
        <v>30793.392500000002</v>
      </c>
      <c r="I23" s="118">
        <f>'[5]свод ГРБС'!I23+'[5]свод смп'!I23</f>
        <v>80247.570000000007</v>
      </c>
      <c r="J23" s="118">
        <f>'[5]свод ГРБС'!J23+'[5]свод смп'!J23</f>
        <v>29218.392500000002</v>
      </c>
      <c r="K23" s="118">
        <f>'[5]свод ГРБС'!K23+'[5]свод смп'!K23</f>
        <v>2459</v>
      </c>
      <c r="L23" s="118">
        <f>'[5]свод ГРБС'!L23+'[5]свод смп'!L23</f>
        <v>1575</v>
      </c>
      <c r="M23" s="51" t="s">
        <v>16</v>
      </c>
      <c r="N23" s="51" t="s">
        <v>16</v>
      </c>
    </row>
    <row r="24" spans="1:14">
      <c r="A24" s="41" t="s">
        <v>124</v>
      </c>
      <c r="B24" s="37" t="s">
        <v>48</v>
      </c>
      <c r="C24" s="51">
        <f>'[5]свод ГРБС'!C24+'[5]свод смп'!C24</f>
        <v>5</v>
      </c>
      <c r="D24" s="51" t="s">
        <v>16</v>
      </c>
      <c r="E24" s="51" t="s">
        <v>16</v>
      </c>
      <c r="F24" s="51">
        <f>'[5]свод ГРБС'!F24+'[5]свод смп'!F24</f>
        <v>2</v>
      </c>
      <c r="G24" s="118">
        <f>'[5]свод ГРБС'!G24+'[5]свод смп'!G24</f>
        <v>434.94168000000002</v>
      </c>
      <c r="H24" s="118">
        <f>'[5]свод ГРБС'!H24+'[5]свод смп'!H24</f>
        <v>438.68304999999998</v>
      </c>
      <c r="I24" s="118">
        <f>'[5]свод ГРБС'!I24+'[5]свод смп'!I24</f>
        <v>434.94168000000002</v>
      </c>
      <c r="J24" s="118">
        <f>'[5]свод ГРБС'!J24+'[5]свод смп'!J24</f>
        <v>438.68304999999998</v>
      </c>
      <c r="K24" s="118">
        <f>'[5]свод ГРБС'!K24+'[5]свод смп'!K24</f>
        <v>0</v>
      </c>
      <c r="L24" s="118">
        <f>'[5]свод ГРБС'!L24+'[5]свод смп'!L24</f>
        <v>0</v>
      </c>
      <c r="M24" s="51" t="s">
        <v>16</v>
      </c>
      <c r="N24" s="51" t="s">
        <v>16</v>
      </c>
    </row>
    <row r="25" spans="1:14">
      <c r="A25" s="41" t="s">
        <v>125</v>
      </c>
      <c r="B25" s="37" t="s">
        <v>49</v>
      </c>
      <c r="C25" s="51">
        <f>'[5]свод ГРБС'!C25+'[5]свод смп'!C25</f>
        <v>652</v>
      </c>
      <c r="D25" s="51" t="s">
        <v>16</v>
      </c>
      <c r="E25" s="51" t="s">
        <v>16</v>
      </c>
      <c r="F25" s="51">
        <f>'[5]свод ГРБС'!F25+'[5]свод смп'!F25</f>
        <v>93</v>
      </c>
      <c r="G25" s="118">
        <f>'[5]свод ГРБС'!G25+'[5]свод смп'!G25</f>
        <v>184212.47720999998</v>
      </c>
      <c r="H25" s="118">
        <f>'[5]свод ГРБС'!H25+'[5]свод смп'!H25</f>
        <v>105695.77138399999</v>
      </c>
      <c r="I25" s="118">
        <f>'[5]свод ГРБС'!I25+'[5]свод смп'!I25</f>
        <v>166682.00438999999</v>
      </c>
      <c r="J25" s="118">
        <f>'[5]свод ГРБС'!J25+'[5]свод смп'!J25</f>
        <v>104184.32699</v>
      </c>
      <c r="K25" s="118">
        <f>'[5]свод ГРБС'!K25+'[5]свод смп'!K25</f>
        <v>17530.962820000001</v>
      </c>
      <c r="L25" s="118">
        <f>'[5]свод ГРБС'!L25+'[5]свод смп'!L25</f>
        <v>864.74439399999994</v>
      </c>
      <c r="M25" s="51" t="s">
        <v>16</v>
      </c>
      <c r="N25" s="51" t="s">
        <v>16</v>
      </c>
    </row>
    <row r="26" spans="1:14">
      <c r="A26" s="41" t="s">
        <v>126</v>
      </c>
      <c r="B26" s="37" t="s">
        <v>50</v>
      </c>
      <c r="C26" s="51">
        <f>'[5]свод ГРБС'!C26+'[5]свод смп'!C26</f>
        <v>0</v>
      </c>
      <c r="D26" s="51" t="s">
        <v>16</v>
      </c>
      <c r="E26" s="51" t="s">
        <v>16</v>
      </c>
      <c r="F26" s="51">
        <f>'[5]свод ГРБС'!F26+'[5]свод смп'!F26</f>
        <v>0</v>
      </c>
      <c r="G26" s="118">
        <f>'[5]свод ГРБС'!G26+'[5]свод смп'!G26</f>
        <v>0</v>
      </c>
      <c r="H26" s="118">
        <f>'[5]свод ГРБС'!H26+'[5]свод смп'!H26</f>
        <v>0</v>
      </c>
      <c r="I26" s="118">
        <f>'[5]свод ГРБС'!I26+'[5]свод смп'!I26</f>
        <v>0</v>
      </c>
      <c r="J26" s="118">
        <f>'[5]свод ГРБС'!J26+'[5]свод смп'!J26</f>
        <v>0</v>
      </c>
      <c r="K26" s="118">
        <f>'[5]свод ГРБС'!K26+'[5]свод смп'!K26</f>
        <v>0</v>
      </c>
      <c r="L26" s="118">
        <f>'[5]свод ГРБС'!L26+'[5]свод смп'!L26</f>
        <v>0</v>
      </c>
      <c r="M26" s="51" t="s">
        <v>16</v>
      </c>
      <c r="N26" s="51" t="s">
        <v>16</v>
      </c>
    </row>
    <row r="27" spans="1:14">
      <c r="A27" s="41" t="s">
        <v>127</v>
      </c>
      <c r="B27" s="37" t="s">
        <v>51</v>
      </c>
      <c r="C27" s="51">
        <f>'[5]свод ГРБС'!C27+'[5]свод смп'!C27</f>
        <v>0</v>
      </c>
      <c r="D27" s="51" t="s">
        <v>16</v>
      </c>
      <c r="E27" s="51" t="s">
        <v>16</v>
      </c>
      <c r="F27" s="51">
        <f>'[5]свод ГРБС'!F27+'[5]свод смп'!F27</f>
        <v>0</v>
      </c>
      <c r="G27" s="118">
        <f>'[5]свод ГРБС'!G27+'[5]свод смп'!G27</f>
        <v>0</v>
      </c>
      <c r="H27" s="118">
        <f>'[5]свод ГРБС'!H27+'[5]свод смп'!H27</f>
        <v>0</v>
      </c>
      <c r="I27" s="118">
        <f>'[5]свод ГРБС'!I27+'[5]свод смп'!I27</f>
        <v>0</v>
      </c>
      <c r="J27" s="118">
        <f>'[5]свод ГРБС'!J27+'[5]свод смп'!J27</f>
        <v>0</v>
      </c>
      <c r="K27" s="118">
        <f>'[5]свод ГРБС'!K27+'[5]свод смп'!K27</f>
        <v>0</v>
      </c>
      <c r="L27" s="118">
        <f>'[5]свод ГРБС'!L27+'[5]свод смп'!L27</f>
        <v>0</v>
      </c>
      <c r="M27" s="51" t="s">
        <v>16</v>
      </c>
      <c r="N27" s="51" t="s">
        <v>16</v>
      </c>
    </row>
    <row r="28" spans="1:14">
      <c r="A28" s="41" t="s">
        <v>128</v>
      </c>
      <c r="B28" s="37" t="s">
        <v>53</v>
      </c>
      <c r="C28" s="51">
        <f>'[5]свод ГРБС'!C28+'[5]свод смп'!C28</f>
        <v>0</v>
      </c>
      <c r="D28" s="51" t="s">
        <v>16</v>
      </c>
      <c r="E28" s="51" t="s">
        <v>16</v>
      </c>
      <c r="F28" s="51">
        <f>'[5]свод ГРБС'!F28+'[5]свод смп'!F28</f>
        <v>0</v>
      </c>
      <c r="G28" s="118">
        <f>'[5]свод ГРБС'!G28+'[5]свод смп'!G28</f>
        <v>0</v>
      </c>
      <c r="H28" s="118">
        <f>'[5]свод ГРБС'!H28+'[5]свод смп'!H28</f>
        <v>0</v>
      </c>
      <c r="I28" s="118">
        <f>'[5]свод ГРБС'!I28+'[5]свод смп'!I28</f>
        <v>0</v>
      </c>
      <c r="J28" s="118">
        <f>'[5]свод ГРБС'!J28+'[5]свод смп'!J28</f>
        <v>0</v>
      </c>
      <c r="K28" s="118">
        <f>'[5]свод ГРБС'!K28+'[5]свод смп'!K28</f>
        <v>0</v>
      </c>
      <c r="L28" s="118">
        <f>'[5]свод ГРБС'!L28+'[5]свод смп'!L28</f>
        <v>0</v>
      </c>
      <c r="M28" s="51" t="s">
        <v>16</v>
      </c>
      <c r="N28" s="51" t="s">
        <v>16</v>
      </c>
    </row>
    <row r="29" spans="1:14">
      <c r="A29" s="41" t="s">
        <v>129</v>
      </c>
      <c r="B29" s="37" t="s">
        <v>52</v>
      </c>
      <c r="C29" s="51">
        <f>'[5]свод ГРБС'!C29+'[5]свод смп'!C29</f>
        <v>0</v>
      </c>
      <c r="D29" s="51" t="s">
        <v>16</v>
      </c>
      <c r="E29" s="51" t="s">
        <v>16</v>
      </c>
      <c r="F29" s="51">
        <f>'[5]свод ГРБС'!F29+'[5]свод смп'!F29</f>
        <v>0</v>
      </c>
      <c r="G29" s="118">
        <f>'[5]свод ГРБС'!G29+'[5]свод смп'!G29</f>
        <v>0</v>
      </c>
      <c r="H29" s="118">
        <f>'[5]свод ГРБС'!H29+'[5]свод смп'!H29</f>
        <v>0</v>
      </c>
      <c r="I29" s="118">
        <f>'[5]свод ГРБС'!I29+'[5]свод смп'!I29</f>
        <v>0</v>
      </c>
      <c r="J29" s="118">
        <f>'[5]свод ГРБС'!J29+'[5]свод смп'!J29</f>
        <v>0</v>
      </c>
      <c r="K29" s="118">
        <f>'[5]свод ГРБС'!K29+'[5]свод смп'!K29</f>
        <v>0</v>
      </c>
      <c r="L29" s="118">
        <f>'[5]свод ГРБС'!L29+'[5]свод смп'!L29</f>
        <v>0</v>
      </c>
      <c r="M29" s="51" t="s">
        <v>16</v>
      </c>
      <c r="N29" s="51" t="s">
        <v>16</v>
      </c>
    </row>
    <row r="30" spans="1:14">
      <c r="A30" s="41" t="s">
        <v>130</v>
      </c>
      <c r="B30" s="37" t="s">
        <v>54</v>
      </c>
      <c r="C30" s="51">
        <f>'[5]свод ГРБС'!C30+'[5]свод смп'!C30</f>
        <v>14</v>
      </c>
      <c r="D30" s="51" t="s">
        <v>16</v>
      </c>
      <c r="E30" s="51" t="s">
        <v>16</v>
      </c>
      <c r="F30" s="51">
        <f>'[5]свод ГРБС'!F30+'[5]свод смп'!F30</f>
        <v>0</v>
      </c>
      <c r="G30" s="118">
        <f>'[5]свод ГРБС'!G30+'[5]свод смп'!G30</f>
        <v>1167.6500000000001</v>
      </c>
      <c r="H30" s="118">
        <f>'[5]свод ГРБС'!H30+'[5]свод смп'!H30</f>
        <v>620.62</v>
      </c>
      <c r="I30" s="118">
        <f>'[5]свод ГРБС'!I30+'[5]свод смп'!I30</f>
        <v>1129</v>
      </c>
      <c r="J30" s="118">
        <f>'[5]свод ГРБС'!J30+'[5]свод смп'!J30</f>
        <v>615.62</v>
      </c>
      <c r="K30" s="118">
        <f>'[5]свод ГРБС'!K30+'[5]свод смп'!K30</f>
        <v>39</v>
      </c>
      <c r="L30" s="118">
        <f>'[5]свод ГРБС'!L30+'[5]свод смп'!L30</f>
        <v>0</v>
      </c>
      <c r="M30" s="51" t="s">
        <v>16</v>
      </c>
      <c r="N30" s="51" t="s">
        <v>16</v>
      </c>
    </row>
    <row r="31" spans="1:14" ht="22.5">
      <c r="A31" s="41" t="s">
        <v>131</v>
      </c>
      <c r="B31" s="85" t="s">
        <v>144</v>
      </c>
      <c r="C31" s="51">
        <f>'[5]свод ГРБС'!C31+'[5]свод смп'!C31</f>
        <v>7</v>
      </c>
      <c r="D31" s="51" t="s">
        <v>16</v>
      </c>
      <c r="E31" s="51" t="s">
        <v>16</v>
      </c>
      <c r="F31" s="51">
        <f>'[5]свод ГРБС'!F31+'[5]свод смп'!F31</f>
        <v>0</v>
      </c>
      <c r="G31" s="118">
        <f>'[5]свод ГРБС'!G31+'[5]свод смп'!G31</f>
        <v>12056.8</v>
      </c>
      <c r="H31" s="118">
        <f>'[5]свод ГРБС'!H31+'[5]свод смп'!H31</f>
        <v>5464.2743899999996</v>
      </c>
      <c r="I31" s="118">
        <f>'[5]свод ГРБС'!I31+'[5]свод смп'!I31</f>
        <v>12000</v>
      </c>
      <c r="J31" s="118">
        <f>'[5]свод ГРБС'!J31+'[5]свод смп'!J31</f>
        <v>5464.2743899999996</v>
      </c>
      <c r="K31" s="118">
        <f>'[5]свод ГРБС'!K31+'[5]свод смп'!K31</f>
        <v>0</v>
      </c>
      <c r="L31" s="118">
        <f>'[5]свод ГРБС'!L31+'[5]свод смп'!L31</f>
        <v>0</v>
      </c>
      <c r="M31" s="51" t="s">
        <v>16</v>
      </c>
      <c r="N31" s="51" t="s">
        <v>16</v>
      </c>
    </row>
    <row r="32" spans="1:14" ht="22.5">
      <c r="A32" s="41" t="s">
        <v>132</v>
      </c>
      <c r="B32" s="85" t="s">
        <v>145</v>
      </c>
      <c r="C32" s="51">
        <f>'[5]свод ГРБС'!C32+'[5]свод смп'!C32</f>
        <v>236</v>
      </c>
      <c r="D32" s="51" t="s">
        <v>16</v>
      </c>
      <c r="E32" s="51" t="s">
        <v>16</v>
      </c>
      <c r="F32" s="51">
        <f>'[5]свод ГРБС'!F32+'[5]свод смп'!F32</f>
        <v>16</v>
      </c>
      <c r="G32" s="118">
        <f>'[5]свод ГРБС'!G32+'[5]свод смп'!G32</f>
        <v>1120688.5312699999</v>
      </c>
      <c r="H32" s="118">
        <f>'[5]свод ГРБС'!H32+'[5]свод смп'!H32</f>
        <v>407932.24944000004</v>
      </c>
      <c r="I32" s="118">
        <f>'[5]свод ГРБС'!I32+'[5]свод смп'!I32</f>
        <v>1113515.0871299999</v>
      </c>
      <c r="J32" s="118">
        <f>'[5]свод ГРБС'!J32+'[5]свод смп'!J32</f>
        <v>406781.99933000002</v>
      </c>
      <c r="K32" s="118">
        <f>'[5]свод ГРБС'!K32+'[5]свод смп'!K32</f>
        <v>7173.8441400000002</v>
      </c>
      <c r="L32" s="118">
        <f>'[5]свод ГРБС'!L32+'[5]свод смп'!L32</f>
        <v>1149.8501099999999</v>
      </c>
      <c r="M32" s="51" t="s">
        <v>16</v>
      </c>
      <c r="N32" s="51" t="s">
        <v>16</v>
      </c>
    </row>
    <row r="33" spans="1:14">
      <c r="A33" s="41" t="s">
        <v>133</v>
      </c>
      <c r="B33" s="37" t="s">
        <v>55</v>
      </c>
      <c r="C33" s="51">
        <f>'[5]свод ГРБС'!C33+'[5]свод смп'!C33</f>
        <v>0</v>
      </c>
      <c r="D33" s="51" t="s">
        <v>16</v>
      </c>
      <c r="E33" s="51" t="s">
        <v>16</v>
      </c>
      <c r="F33" s="51">
        <f>'[5]свод ГРБС'!F33+'[5]свод смп'!F33</f>
        <v>0</v>
      </c>
      <c r="G33" s="118">
        <f>'[5]свод ГРБС'!G33+'[5]свод смп'!G33</f>
        <v>0</v>
      </c>
      <c r="H33" s="118">
        <f>'[5]свод ГРБС'!H33+'[5]свод смп'!H33</f>
        <v>0</v>
      </c>
      <c r="I33" s="118">
        <f>'[5]свод ГРБС'!I33+'[5]свод смп'!I33</f>
        <v>0</v>
      </c>
      <c r="J33" s="118">
        <f>'[5]свод ГРБС'!J33+'[5]свод смп'!J33</f>
        <v>0</v>
      </c>
      <c r="K33" s="118">
        <f>'[5]свод ГРБС'!K33+'[5]свод смп'!K33</f>
        <v>0</v>
      </c>
      <c r="L33" s="118">
        <f>'[5]свод ГРБС'!L33+'[5]свод смп'!L33</f>
        <v>0</v>
      </c>
      <c r="M33" s="51" t="s">
        <v>16</v>
      </c>
      <c r="N33" s="51" t="s">
        <v>16</v>
      </c>
    </row>
    <row r="34" spans="1:14">
      <c r="A34" s="41" t="s">
        <v>134</v>
      </c>
      <c r="B34" s="37" t="s">
        <v>56</v>
      </c>
      <c r="C34" s="51">
        <f>'[5]свод ГРБС'!C34+'[5]свод смп'!C34</f>
        <v>0</v>
      </c>
      <c r="D34" s="51" t="s">
        <v>16</v>
      </c>
      <c r="E34" s="51" t="s">
        <v>16</v>
      </c>
      <c r="F34" s="51">
        <f>'[5]свод ГРБС'!F34+'[5]свод смп'!F34</f>
        <v>0</v>
      </c>
      <c r="G34" s="118">
        <f>'[5]свод ГРБС'!G34+'[5]свод смп'!G34</f>
        <v>0</v>
      </c>
      <c r="H34" s="118">
        <f>'[5]свод ГРБС'!H34+'[5]свод смп'!H34</f>
        <v>0</v>
      </c>
      <c r="I34" s="118">
        <f>'[5]свод ГРБС'!I34+'[5]свод смп'!I34</f>
        <v>0</v>
      </c>
      <c r="J34" s="118">
        <f>'[5]свод ГРБС'!J34+'[5]свод смп'!J34</f>
        <v>0</v>
      </c>
      <c r="K34" s="118">
        <f>'[5]свод ГРБС'!K34+'[5]свод смп'!K34</f>
        <v>0</v>
      </c>
      <c r="L34" s="118">
        <f>'[5]свод ГРБС'!L34+'[5]свод смп'!L34</f>
        <v>0</v>
      </c>
      <c r="M34" s="51" t="s">
        <v>16</v>
      </c>
      <c r="N34" s="51" t="s">
        <v>16</v>
      </c>
    </row>
    <row r="35" spans="1:14">
      <c r="A35" s="41" t="s">
        <v>135</v>
      </c>
      <c r="B35" s="37" t="s">
        <v>57</v>
      </c>
      <c r="C35" s="51">
        <f>'[5]свод ГРБС'!C35+'[5]свод смп'!C35</f>
        <v>529</v>
      </c>
      <c r="D35" s="51" t="s">
        <v>16</v>
      </c>
      <c r="E35" s="51" t="s">
        <v>16</v>
      </c>
      <c r="F35" s="51">
        <f>'[5]свод ГРБС'!F35+'[5]свод смп'!F35</f>
        <v>190</v>
      </c>
      <c r="G35" s="118">
        <f>'[5]свод ГРБС'!G35+'[5]свод смп'!G35</f>
        <v>250375.74345000001</v>
      </c>
      <c r="H35" s="118">
        <f>'[5]свод ГРБС'!H35+'[5]свод смп'!H35</f>
        <v>173033.52297000002</v>
      </c>
      <c r="I35" s="118">
        <f>'[5]свод ГРБС'!I35+'[5]свод смп'!I35</f>
        <v>187513.57761000001</v>
      </c>
      <c r="J35" s="118">
        <f>'[5]свод ГРБС'!J35+'[5]свод смп'!J35</f>
        <v>169422.39537000001</v>
      </c>
      <c r="K35" s="118">
        <f>'[5]свод ГРБС'!K35+'[5]свод смп'!K35</f>
        <v>59142.165839999987</v>
      </c>
      <c r="L35" s="118">
        <f>'[5]свод ГРБС'!L35+'[5]свод смп'!L35</f>
        <v>3470.5276000000003</v>
      </c>
      <c r="M35" s="51" t="s">
        <v>16</v>
      </c>
      <c r="N35" s="51" t="s">
        <v>16</v>
      </c>
    </row>
    <row r="36" spans="1:14">
      <c r="A36" s="41" t="s">
        <v>136</v>
      </c>
      <c r="B36" s="37" t="s">
        <v>58</v>
      </c>
      <c r="C36" s="51">
        <f>'[5]свод ГРБС'!C36+'[5]свод смп'!C36</f>
        <v>0</v>
      </c>
      <c r="D36" s="51" t="s">
        <v>16</v>
      </c>
      <c r="E36" s="51" t="s">
        <v>16</v>
      </c>
      <c r="F36" s="51">
        <f>'[5]свод ГРБС'!F36+'[5]свод смп'!F36</f>
        <v>0</v>
      </c>
      <c r="G36" s="118">
        <f>'[5]свод ГРБС'!G36+'[5]свод смп'!G36</f>
        <v>0</v>
      </c>
      <c r="H36" s="118">
        <f>'[5]свод ГРБС'!H36+'[5]свод смп'!H36</f>
        <v>0</v>
      </c>
      <c r="I36" s="118">
        <f>'[5]свод ГРБС'!I36+'[5]свод смп'!I36</f>
        <v>0</v>
      </c>
      <c r="J36" s="118">
        <f>'[5]свод ГРБС'!J36+'[5]свод смп'!J36</f>
        <v>0</v>
      </c>
      <c r="K36" s="118">
        <f>'[5]свод ГРБС'!K36+'[5]свод смп'!K36</f>
        <v>0</v>
      </c>
      <c r="L36" s="118">
        <f>'[5]свод ГРБС'!L36+'[5]свод смп'!L36</f>
        <v>0</v>
      </c>
      <c r="M36" s="51" t="s">
        <v>16</v>
      </c>
      <c r="N36" s="51" t="s">
        <v>16</v>
      </c>
    </row>
    <row r="37" spans="1:14">
      <c r="A37" s="41" t="s">
        <v>137</v>
      </c>
      <c r="B37" s="37" t="s">
        <v>59</v>
      </c>
      <c r="C37" s="51">
        <f>'[5]свод ГРБС'!C37+'[5]свод смп'!C37</f>
        <v>7</v>
      </c>
      <c r="D37" s="51" t="s">
        <v>16</v>
      </c>
      <c r="E37" s="51" t="s">
        <v>16</v>
      </c>
      <c r="F37" s="51">
        <f>'[5]свод ГРБС'!F37+'[5]свод смп'!F37</f>
        <v>0</v>
      </c>
      <c r="G37" s="118">
        <f>'[5]свод ГРБС'!G37+'[5]свод смп'!G37</f>
        <v>385</v>
      </c>
      <c r="H37" s="118">
        <f>'[5]свод ГРБС'!H37+'[5]свод смп'!H37</f>
        <v>385</v>
      </c>
      <c r="I37" s="118">
        <f>'[5]свод ГРБС'!I37+'[5]свод смп'!I37</f>
        <v>385</v>
      </c>
      <c r="J37" s="118">
        <f>'[5]свод ГРБС'!J37+'[5]свод смп'!J37</f>
        <v>385</v>
      </c>
      <c r="K37" s="118">
        <f>'[5]свод ГРБС'!K37+'[5]свод смп'!K37</f>
        <v>0</v>
      </c>
      <c r="L37" s="118">
        <f>'[5]свод ГРБС'!L37+'[5]свод смп'!L37</f>
        <v>0</v>
      </c>
      <c r="M37" s="51" t="s">
        <v>16</v>
      </c>
      <c r="N37" s="51" t="s">
        <v>16</v>
      </c>
    </row>
    <row r="38" spans="1:14">
      <c r="A38" s="41" t="s">
        <v>143</v>
      </c>
      <c r="B38" s="37" t="s">
        <v>119</v>
      </c>
      <c r="C38" s="51">
        <f>'[5]свод ГРБС'!C38+'[5]свод смп'!C38</f>
        <v>20</v>
      </c>
      <c r="D38" s="51" t="s">
        <v>16</v>
      </c>
      <c r="E38" s="51" t="s">
        <v>16</v>
      </c>
      <c r="F38" s="51">
        <f>'[5]свод ГРБС'!F38+'[5]свод смп'!F38</f>
        <v>0</v>
      </c>
      <c r="G38" s="118">
        <f>'[5]свод ГРБС'!G38+'[5]свод смп'!G38</f>
        <v>3548.9990500000004</v>
      </c>
      <c r="H38" s="118">
        <f>'[5]свод ГРБС'!H38+'[5]свод смп'!H38</f>
        <v>1010.28709</v>
      </c>
      <c r="I38" s="118">
        <f>'[5]свод ГРБС'!I38+'[5]свод смп'!I38</f>
        <v>3406.08905</v>
      </c>
      <c r="J38" s="118">
        <f>'[5]свод ГРБС'!J38+'[5]свод смп'!J38</f>
        <v>1010.28709</v>
      </c>
      <c r="K38" s="118">
        <f>'[5]свод ГРБС'!K38+'[5]свод смп'!K38</f>
        <v>0</v>
      </c>
      <c r="L38" s="118">
        <f>'[5]свод ГРБС'!L38+'[5]свод смп'!L38</f>
        <v>0</v>
      </c>
      <c r="M38" s="51" t="s">
        <v>16</v>
      </c>
      <c r="N38" s="51" t="s">
        <v>16</v>
      </c>
    </row>
    <row r="39" spans="1:14" ht="24">
      <c r="A39" s="52" t="s">
        <v>9</v>
      </c>
      <c r="B39" s="76" t="s">
        <v>138</v>
      </c>
      <c r="C39" s="77">
        <f>SUM(C11,C19)</f>
        <v>9410</v>
      </c>
      <c r="D39" s="77">
        <f>D11</f>
        <v>102</v>
      </c>
      <c r="E39" s="77">
        <f>E11</f>
        <v>3</v>
      </c>
      <c r="F39" s="77">
        <f t="shared" ref="F39:L39" si="2">SUM(F11,F19)</f>
        <v>1883</v>
      </c>
      <c r="G39" s="121">
        <f t="shared" si="2"/>
        <v>3153576.6148399999</v>
      </c>
      <c r="H39" s="121">
        <f t="shared" si="2"/>
        <v>1234085.4057140001</v>
      </c>
      <c r="I39" s="121">
        <f t="shared" si="2"/>
        <v>2981990.8419899996</v>
      </c>
      <c r="J39" s="121">
        <f t="shared" si="2"/>
        <v>1184765.8994400001</v>
      </c>
      <c r="K39" s="121">
        <f t="shared" si="2"/>
        <v>172676.32484999998</v>
      </c>
      <c r="L39" s="121">
        <f t="shared" si="2"/>
        <v>48204.688693999997</v>
      </c>
      <c r="M39" s="121" t="s">
        <v>16</v>
      </c>
      <c r="N39" s="77"/>
    </row>
    <row r="40" spans="1:14" ht="36">
      <c r="A40" s="52" t="s">
        <v>10</v>
      </c>
      <c r="B40" s="76" t="s">
        <v>192</v>
      </c>
      <c r="C40" s="121" t="s">
        <v>16</v>
      </c>
      <c r="D40" s="121" t="s">
        <v>16</v>
      </c>
      <c r="E40" s="121" t="s">
        <v>16</v>
      </c>
      <c r="F40" s="121" t="s">
        <v>16</v>
      </c>
      <c r="G40" s="118">
        <f>'[5]свод ГРБС'!G40+'[5]свод смп'!G40</f>
        <v>6550077.3689299999</v>
      </c>
      <c r="H40" s="121" t="s">
        <v>16</v>
      </c>
      <c r="I40" s="118">
        <f>'[5]свод ГРБС'!I40+'[5]свод смп'!I40</f>
        <v>4989841.3231699998</v>
      </c>
      <c r="J40" s="121" t="s">
        <v>16</v>
      </c>
      <c r="K40" s="118">
        <f>'[5]свод ГРБС'!K40+'[5]свод смп'!K40</f>
        <v>1555134.49676</v>
      </c>
      <c r="L40" s="121" t="s">
        <v>16</v>
      </c>
      <c r="M40" s="121" t="s">
        <v>16</v>
      </c>
      <c r="N40" s="121"/>
    </row>
    <row r="42" spans="1:14">
      <c r="A42" s="53" t="s">
        <v>28</v>
      </c>
    </row>
    <row r="43" spans="1:14">
      <c r="A43" s="53" t="s">
        <v>193</v>
      </c>
    </row>
    <row r="44" spans="1:14">
      <c r="A44" s="46" t="s">
        <v>146</v>
      </c>
    </row>
    <row r="45" spans="1:14">
      <c r="A45" s="46" t="s">
        <v>90</v>
      </c>
    </row>
    <row r="47" spans="1:14" ht="12.75" customHeight="1">
      <c r="A47" s="54" t="s">
        <v>194</v>
      </c>
      <c r="B47" s="55"/>
    </row>
    <row r="48" spans="1:14">
      <c r="A48" s="54"/>
    </row>
    <row r="49" spans="1:1" s="33" customFormat="1">
      <c r="A49" s="122"/>
    </row>
    <row r="50" spans="1:1" s="33" customFormat="1">
      <c r="A50" s="122"/>
    </row>
  </sheetData>
  <mergeCells count="14">
    <mergeCell ref="A7:A9"/>
    <mergeCell ref="B7:B9"/>
    <mergeCell ref="F7:F9"/>
    <mergeCell ref="C7:E8"/>
    <mergeCell ref="G8:H8"/>
    <mergeCell ref="G7:N7"/>
    <mergeCell ref="M8:M9"/>
    <mergeCell ref="N8:N9"/>
    <mergeCell ref="O9:O10"/>
    <mergeCell ref="I8:J8"/>
    <mergeCell ref="K8:L8"/>
    <mergeCell ref="B3:M3"/>
    <mergeCell ref="B4:M4"/>
    <mergeCell ref="B5:M5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68" firstPageNumber="7" orientation="landscape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5">
    <tabColor rgb="FF92D050"/>
    <pageSetUpPr fitToPage="1"/>
  </sheetPr>
  <dimension ref="A1:O20"/>
  <sheetViews>
    <sheetView topLeftCell="B1" workbookViewId="0">
      <selection activeCell="I5" sqref="I5"/>
    </sheetView>
  </sheetViews>
  <sheetFormatPr defaultRowHeight="15"/>
  <cols>
    <col min="1" max="1" width="7.140625" style="2" customWidth="1"/>
    <col min="2" max="2" width="18.7109375" style="2" customWidth="1"/>
    <col min="3" max="3" width="15.42578125" style="2" customWidth="1"/>
    <col min="4" max="4" width="16.5703125" style="2" customWidth="1"/>
    <col min="5" max="6" width="15.140625" style="2" customWidth="1"/>
    <col min="7" max="7" width="19.140625" style="2" customWidth="1"/>
    <col min="8" max="8" width="15.5703125" style="2" customWidth="1"/>
    <col min="9" max="9" width="22.5703125" style="2" customWidth="1"/>
    <col min="10" max="10" width="25.7109375" style="2" customWidth="1"/>
    <col min="11" max="16384" width="9.140625" style="2"/>
  </cols>
  <sheetData>
    <row r="1" spans="1:10">
      <c r="J1" s="14" t="s">
        <v>27</v>
      </c>
    </row>
    <row r="3" spans="1:10">
      <c r="B3" s="56" t="s">
        <v>60</v>
      </c>
      <c r="C3" s="56"/>
      <c r="D3" s="56"/>
      <c r="E3" s="56"/>
      <c r="F3" s="56"/>
      <c r="G3" s="56"/>
      <c r="H3" s="42"/>
    </row>
    <row r="4" spans="1:10">
      <c r="B4" s="159" t="s">
        <v>202</v>
      </c>
      <c r="C4" s="159"/>
      <c r="D4" s="159"/>
      <c r="E4" s="159"/>
      <c r="F4" s="159"/>
      <c r="G4" s="159"/>
      <c r="H4" s="39"/>
    </row>
    <row r="5" spans="1:10" ht="15.75">
      <c r="B5" s="13" t="s">
        <v>15</v>
      </c>
      <c r="C5" s="70"/>
      <c r="D5" s="160" t="s">
        <v>164</v>
      </c>
      <c r="E5" s="160"/>
      <c r="F5" s="160"/>
      <c r="G5" s="13"/>
      <c r="H5" s="13"/>
    </row>
    <row r="6" spans="1:10" ht="15" customHeight="1">
      <c r="B6" s="161" t="s">
        <v>3</v>
      </c>
      <c r="C6" s="161"/>
      <c r="D6" s="161"/>
      <c r="E6" s="161"/>
      <c r="F6" s="161"/>
      <c r="G6" s="161"/>
      <c r="H6" s="38"/>
    </row>
    <row r="8" spans="1:10" s="4" customFormat="1" ht="105">
      <c r="A8" s="3" t="s">
        <v>2</v>
      </c>
      <c r="B8" s="3" t="s">
        <v>22</v>
      </c>
      <c r="C8" s="3" t="s">
        <v>35</v>
      </c>
      <c r="D8" s="3" t="s">
        <v>23</v>
      </c>
      <c r="E8" s="3" t="s">
        <v>29</v>
      </c>
      <c r="F8" s="3" t="s">
        <v>24</v>
      </c>
      <c r="G8" s="3" t="s">
        <v>85</v>
      </c>
      <c r="H8" s="3" t="s">
        <v>25</v>
      </c>
      <c r="I8" s="3" t="s">
        <v>78</v>
      </c>
      <c r="J8" s="3" t="s">
        <v>79</v>
      </c>
    </row>
    <row r="9" spans="1:10">
      <c r="A9" s="58">
        <v>1</v>
      </c>
      <c r="B9" s="58">
        <v>2</v>
      </c>
      <c r="C9" s="58">
        <v>3</v>
      </c>
      <c r="D9" s="58">
        <v>4</v>
      </c>
      <c r="E9" s="58">
        <v>5</v>
      </c>
      <c r="F9" s="58">
        <v>6</v>
      </c>
      <c r="G9" s="58">
        <v>7</v>
      </c>
      <c r="H9" s="58">
        <v>8</v>
      </c>
      <c r="I9" s="40">
        <v>9</v>
      </c>
      <c r="J9" s="40">
        <v>10</v>
      </c>
    </row>
    <row r="10" spans="1:10" ht="75">
      <c r="A10" s="90"/>
      <c r="B10" s="91" t="s">
        <v>166</v>
      </c>
      <c r="C10" s="92">
        <v>10</v>
      </c>
      <c r="D10" s="91" t="s">
        <v>163</v>
      </c>
      <c r="E10" s="91" t="s">
        <v>167</v>
      </c>
      <c r="F10" s="91" t="s">
        <v>168</v>
      </c>
      <c r="G10" s="90" t="s">
        <v>197</v>
      </c>
      <c r="H10" s="90" t="s">
        <v>169</v>
      </c>
      <c r="I10" s="162" t="s">
        <v>170</v>
      </c>
      <c r="J10" s="163">
        <v>308</v>
      </c>
    </row>
    <row r="11" spans="1:10" ht="60">
      <c r="A11" s="93"/>
      <c r="B11" s="93"/>
      <c r="C11" s="93"/>
      <c r="D11" s="93"/>
      <c r="E11" s="93"/>
      <c r="F11" s="91" t="s">
        <v>171</v>
      </c>
      <c r="G11" s="90" t="s">
        <v>182</v>
      </c>
      <c r="H11" s="91" t="s">
        <v>172</v>
      </c>
      <c r="I11" s="162"/>
      <c r="J11" s="163"/>
    </row>
    <row r="12" spans="1:10" ht="75">
      <c r="A12" s="93"/>
      <c r="B12" s="93"/>
      <c r="C12" s="93"/>
      <c r="D12" s="93"/>
      <c r="E12" s="93"/>
      <c r="F12" s="91" t="s">
        <v>173</v>
      </c>
      <c r="G12" s="90" t="s">
        <v>176</v>
      </c>
      <c r="H12" s="91" t="s">
        <v>172</v>
      </c>
      <c r="I12" s="162"/>
      <c r="J12" s="163"/>
    </row>
    <row r="13" spans="1:10">
      <c r="A13" s="93"/>
      <c r="B13" s="93"/>
      <c r="C13" s="93"/>
      <c r="D13" s="93"/>
      <c r="E13" s="93"/>
      <c r="F13" s="164" t="s">
        <v>174</v>
      </c>
      <c r="G13" s="90" t="s">
        <v>184</v>
      </c>
      <c r="H13" s="90" t="s">
        <v>175</v>
      </c>
      <c r="I13" s="162"/>
      <c r="J13" s="163"/>
    </row>
    <row r="14" spans="1:10">
      <c r="A14" s="93"/>
      <c r="B14" s="93"/>
      <c r="C14" s="93"/>
      <c r="D14" s="93"/>
      <c r="E14" s="93"/>
      <c r="F14" s="165"/>
      <c r="G14" s="90"/>
      <c r="H14" s="90" t="s">
        <v>175</v>
      </c>
      <c r="I14" s="162"/>
      <c r="J14" s="163"/>
    </row>
    <row r="15" spans="1:10">
      <c r="A15" s="93"/>
      <c r="B15" s="93"/>
      <c r="C15" s="93"/>
      <c r="D15" s="93"/>
      <c r="E15" s="93"/>
      <c r="F15" s="165"/>
      <c r="G15" s="90" t="s">
        <v>185</v>
      </c>
      <c r="H15" s="90" t="s">
        <v>175</v>
      </c>
      <c r="I15" s="162"/>
      <c r="J15" s="163"/>
    </row>
    <row r="16" spans="1:10">
      <c r="A16" s="93"/>
      <c r="B16" s="93"/>
      <c r="C16" s="93"/>
      <c r="D16" s="93"/>
      <c r="E16" s="93"/>
      <c r="F16" s="165"/>
      <c r="G16" s="90" t="s">
        <v>186</v>
      </c>
      <c r="H16" s="90" t="s">
        <v>175</v>
      </c>
      <c r="I16" s="162"/>
      <c r="J16" s="163"/>
    </row>
    <row r="17" spans="1:15" s="6" customFormat="1" ht="15" customHeight="1">
      <c r="A17" s="93"/>
      <c r="B17" s="93"/>
      <c r="C17" s="93"/>
      <c r="D17" s="93"/>
      <c r="E17" s="93"/>
      <c r="F17" s="166"/>
      <c r="G17" s="90" t="s">
        <v>196</v>
      </c>
      <c r="H17" s="90" t="s">
        <v>175</v>
      </c>
      <c r="I17" s="162"/>
      <c r="J17" s="163"/>
      <c r="K17" s="33"/>
      <c r="L17" s="33"/>
      <c r="M17" s="33"/>
      <c r="N17" s="33"/>
      <c r="O17" s="33"/>
    </row>
    <row r="18" spans="1:15" s="6" customFormat="1" ht="45">
      <c r="A18" s="93"/>
      <c r="B18" s="93"/>
      <c r="C18" s="93"/>
      <c r="D18" s="93"/>
      <c r="E18" s="93"/>
      <c r="F18" s="91" t="s">
        <v>177</v>
      </c>
      <c r="G18" s="99" t="s">
        <v>187</v>
      </c>
      <c r="H18" s="94" t="s">
        <v>178</v>
      </c>
      <c r="I18" s="162"/>
      <c r="J18" s="163"/>
    </row>
    <row r="19" spans="1:15" ht="45">
      <c r="A19" s="167"/>
      <c r="B19" s="167"/>
      <c r="C19" s="95"/>
      <c r="D19" s="96"/>
      <c r="E19" s="96"/>
      <c r="F19" s="91" t="s">
        <v>179</v>
      </c>
      <c r="G19" s="98" t="s">
        <v>183</v>
      </c>
      <c r="H19" s="97" t="s">
        <v>180</v>
      </c>
      <c r="I19" s="162"/>
      <c r="J19" s="163"/>
    </row>
    <row r="20" spans="1:15">
      <c r="A20" s="35"/>
    </row>
  </sheetData>
  <mergeCells count="7">
    <mergeCell ref="B4:G4"/>
    <mergeCell ref="D5:F5"/>
    <mergeCell ref="B6:G6"/>
    <mergeCell ref="I10:I19"/>
    <mergeCell ref="J10:J19"/>
    <mergeCell ref="F13:F17"/>
    <mergeCell ref="A19:B19"/>
  </mergeCells>
  <pageMargins left="0.70866141732283472" right="0.70866141732283472" top="0.74803149606299213" bottom="0.74803149606299213" header="0.31496062992125984" footer="0.31496062992125984"/>
  <pageSetup paperSize="9" scale="78" fitToHeight="10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8">
    <tabColor rgb="FF92D050"/>
    <pageSetUpPr fitToPage="1"/>
  </sheetPr>
  <dimension ref="A1:H13"/>
  <sheetViews>
    <sheetView workbookViewId="0">
      <selection activeCell="B28" sqref="B28"/>
    </sheetView>
  </sheetViews>
  <sheetFormatPr defaultRowHeight="12.75"/>
  <cols>
    <col min="1" max="1" width="7" style="8" customWidth="1"/>
    <col min="2" max="2" width="26.28515625" style="8" customWidth="1"/>
    <col min="3" max="3" width="20.5703125" style="6" customWidth="1"/>
    <col min="4" max="4" width="24.140625" style="6" customWidth="1"/>
    <col min="5" max="5" width="15.140625" style="6" customWidth="1"/>
    <col min="6" max="6" width="13.42578125" style="6" customWidth="1"/>
    <col min="7" max="7" width="13.5703125" style="6" customWidth="1"/>
    <col min="8" max="8" width="22.7109375" style="6" customWidth="1"/>
    <col min="9" max="16384" width="9.140625" style="6"/>
  </cols>
  <sheetData>
    <row r="1" spans="1:8" ht="12.75" customHeight="1">
      <c r="D1" s="59" t="s">
        <v>75</v>
      </c>
    </row>
    <row r="2" spans="1:8" ht="12.75" customHeight="1">
      <c r="G2" s="60"/>
      <c r="H2" s="60"/>
    </row>
    <row r="3" spans="1:8" ht="39.75" customHeight="1">
      <c r="A3" s="5"/>
      <c r="B3" s="168" t="s">
        <v>203</v>
      </c>
      <c r="C3" s="168"/>
      <c r="D3" s="168"/>
      <c r="E3" s="1"/>
      <c r="F3" s="1"/>
      <c r="G3" s="1"/>
    </row>
    <row r="4" spans="1:8" s="2" customFormat="1" ht="15.75">
      <c r="A4" s="61" t="s">
        <v>74</v>
      </c>
      <c r="B4" s="62"/>
      <c r="C4" s="62" t="s">
        <v>164</v>
      </c>
      <c r="D4" s="62"/>
      <c r="E4" s="63"/>
      <c r="F4" s="63"/>
      <c r="G4" s="63"/>
    </row>
    <row r="5" spans="1:8" s="2" customFormat="1" ht="15" customHeight="1">
      <c r="C5" s="38" t="s">
        <v>76</v>
      </c>
      <c r="D5" s="64"/>
      <c r="E5" s="64"/>
      <c r="F5" s="64"/>
      <c r="G5" s="64"/>
      <c r="H5" s="64"/>
    </row>
    <row r="6" spans="1:8" s="2" customFormat="1" ht="15" customHeight="1">
      <c r="C6" s="38"/>
      <c r="D6" s="38"/>
    </row>
    <row r="7" spans="1:8" ht="75.75" customHeight="1">
      <c r="A7" s="65" t="s">
        <v>2</v>
      </c>
      <c r="B7" s="66" t="s">
        <v>91</v>
      </c>
      <c r="C7" s="65" t="s">
        <v>95</v>
      </c>
      <c r="D7" s="65" t="s">
        <v>93</v>
      </c>
      <c r="E7" s="67"/>
      <c r="F7" s="67"/>
      <c r="G7" s="68"/>
      <c r="H7" s="67"/>
    </row>
    <row r="8" spans="1:8" ht="15.75">
      <c r="A8" s="88" t="s">
        <v>4</v>
      </c>
      <c r="B8" s="89" t="s">
        <v>92</v>
      </c>
      <c r="C8" s="102">
        <f>'[6]прил №6-мз'!C8+'[6]свод МП'!C8</f>
        <v>51</v>
      </c>
      <c r="D8" s="102">
        <f>'[6]прил №6-мз'!D8+'[6]свод МП'!D8</f>
        <v>217</v>
      </c>
      <c r="E8" s="69"/>
      <c r="F8" s="69"/>
      <c r="G8" s="69"/>
      <c r="H8" s="69"/>
    </row>
    <row r="9" spans="1:8" ht="31.5">
      <c r="A9" s="88" t="s">
        <v>5</v>
      </c>
      <c r="B9" s="89" t="s">
        <v>94</v>
      </c>
      <c r="C9" s="102">
        <f>'[6]прил №6-мз'!C9+'[6]свод МП'!C9</f>
        <v>278</v>
      </c>
      <c r="D9" s="102">
        <f>'[6]прил №6-мз'!D9+'[6]свод МП'!D9</f>
        <v>278</v>
      </c>
      <c r="E9" s="69"/>
      <c r="F9" s="69"/>
      <c r="G9" s="69"/>
      <c r="H9" s="69"/>
    </row>
    <row r="10" spans="1:8" ht="78.75">
      <c r="A10" s="88" t="s">
        <v>9</v>
      </c>
      <c r="B10" s="89" t="s">
        <v>161</v>
      </c>
      <c r="C10" s="102">
        <f>'[6]прил №6-мз'!C10+'[6]свод МП'!C10</f>
        <v>0</v>
      </c>
      <c r="D10" s="123" t="s">
        <v>16</v>
      </c>
      <c r="E10" s="69"/>
      <c r="F10" s="69"/>
      <c r="G10" s="69"/>
      <c r="H10" s="69"/>
    </row>
    <row r="12" spans="1:8">
      <c r="B12" s="16" t="s">
        <v>77</v>
      </c>
    </row>
    <row r="13" spans="1:8">
      <c r="B13" s="16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12">
    <tabColor rgb="FF92D050"/>
  </sheetPr>
  <dimension ref="A1:K15"/>
  <sheetViews>
    <sheetView topLeftCell="A3" workbookViewId="0">
      <selection activeCell="C19" sqref="C19"/>
    </sheetView>
  </sheetViews>
  <sheetFormatPr defaultRowHeight="12.75"/>
  <cols>
    <col min="1" max="1" width="43.85546875" style="8" customWidth="1"/>
    <col min="2" max="2" width="13.7109375" style="8" customWidth="1"/>
    <col min="3" max="3" width="16" style="8" customWidth="1"/>
    <col min="4" max="4" width="14.5703125" style="6" customWidth="1"/>
    <col min="5" max="5" width="16.7109375" style="6" customWidth="1"/>
    <col min="6" max="6" width="15.42578125" style="6" customWidth="1"/>
    <col min="7" max="7" width="17.5703125" style="6" customWidth="1"/>
    <col min="8" max="8" width="15.140625" style="6" customWidth="1"/>
    <col min="9" max="9" width="13.42578125" style="6" customWidth="1"/>
    <col min="10" max="10" width="13.5703125" style="6" customWidth="1"/>
    <col min="11" max="11" width="22.7109375" style="6" customWidth="1"/>
    <col min="12" max="16384" width="9.140625" style="6"/>
  </cols>
  <sheetData>
    <row r="1" spans="1:11" ht="12.75" customHeight="1">
      <c r="G1" s="59" t="s">
        <v>105</v>
      </c>
    </row>
    <row r="2" spans="1:11" ht="12.75" customHeight="1">
      <c r="J2" s="60"/>
      <c r="K2" s="60"/>
    </row>
    <row r="3" spans="1:11" ht="15.75" customHeight="1">
      <c r="A3" s="168" t="s">
        <v>199</v>
      </c>
      <c r="B3" s="168"/>
      <c r="C3" s="168"/>
      <c r="D3" s="168"/>
      <c r="E3" s="168"/>
      <c r="F3" s="168"/>
      <c r="G3" s="168"/>
      <c r="H3" s="1"/>
      <c r="I3" s="1"/>
      <c r="J3" s="1"/>
    </row>
    <row r="4" spans="1:11" s="2" customFormat="1" ht="15.75">
      <c r="A4" s="61" t="s">
        <v>74</v>
      </c>
      <c r="B4" s="160" t="s">
        <v>164</v>
      </c>
      <c r="C4" s="160"/>
      <c r="D4" s="160"/>
      <c r="E4" s="160"/>
      <c r="F4" s="160"/>
      <c r="G4" s="63"/>
      <c r="H4" s="63"/>
      <c r="I4" s="63"/>
      <c r="J4" s="63"/>
    </row>
    <row r="5" spans="1:11" s="2" customFormat="1" ht="15" customHeight="1">
      <c r="D5" s="38" t="s">
        <v>76</v>
      </c>
      <c r="E5" s="64"/>
      <c r="F5" s="64"/>
      <c r="G5" s="64"/>
      <c r="H5" s="64"/>
      <c r="I5" s="64"/>
      <c r="J5" s="64"/>
      <c r="K5" s="64"/>
    </row>
    <row r="6" spans="1:11" s="2" customFormat="1" ht="15" customHeight="1">
      <c r="D6" s="38"/>
      <c r="E6" s="38"/>
      <c r="F6" s="38"/>
      <c r="G6" s="38"/>
    </row>
    <row r="7" spans="1:11" s="2" customFormat="1" ht="48" customHeight="1">
      <c r="A7" s="169" t="s">
        <v>97</v>
      </c>
      <c r="B7" s="171" t="s">
        <v>98</v>
      </c>
      <c r="C7" s="172"/>
      <c r="D7" s="171" t="s">
        <v>99</v>
      </c>
      <c r="E7" s="172"/>
      <c r="F7" s="171" t="s">
        <v>100</v>
      </c>
      <c r="G7" s="172"/>
    </row>
    <row r="8" spans="1:11" ht="75.75" customHeight="1">
      <c r="A8" s="170"/>
      <c r="B8" s="65" t="s">
        <v>96</v>
      </c>
      <c r="C8" s="66" t="s">
        <v>101</v>
      </c>
      <c r="D8" s="65" t="s">
        <v>96</v>
      </c>
      <c r="E8" s="66" t="s">
        <v>102</v>
      </c>
      <c r="F8" s="65" t="s">
        <v>96</v>
      </c>
      <c r="G8" s="66" t="s">
        <v>103</v>
      </c>
      <c r="H8" s="67"/>
      <c r="I8" s="67"/>
      <c r="J8" s="68"/>
      <c r="K8" s="67"/>
    </row>
    <row r="9" spans="1:11">
      <c r="A9" s="78" t="s">
        <v>4</v>
      </c>
      <c r="B9" s="78" t="s">
        <v>5</v>
      </c>
      <c r="C9" s="78" t="s">
        <v>9</v>
      </c>
      <c r="D9" s="78" t="s">
        <v>10</v>
      </c>
      <c r="E9" s="78" t="s">
        <v>21</v>
      </c>
      <c r="F9" s="78" t="s">
        <v>83</v>
      </c>
      <c r="G9" s="78" t="s">
        <v>84</v>
      </c>
      <c r="H9" s="69"/>
      <c r="I9" s="69"/>
      <c r="J9" s="69"/>
      <c r="K9" s="69"/>
    </row>
    <row r="10" spans="1:11" ht="48.75" customHeight="1">
      <c r="A10" s="79" t="s">
        <v>106</v>
      </c>
      <c r="B10" s="87">
        <f>[7]КОИН!B10+[7]ксз!B10+[7]мттп!B10+'[7]адм города'!B10+[7]жкх!B10</f>
        <v>66</v>
      </c>
      <c r="C10" s="87">
        <f>[7]КОИН!C10+[7]ксз!C10+[7]мттп!C10+'[7]адм города'!C10+[7]жкх!C10</f>
        <v>22200.231</v>
      </c>
      <c r="D10" s="87">
        <f>[7]КОИН!D10+[7]ксз!D10+[7]мттп!D10+'[7]адм города'!D10+[7]жкх!D10</f>
        <v>328</v>
      </c>
      <c r="E10" s="87">
        <f>[7]КОИН!E10+[7]ксз!E10+[7]мттп!E10+'[7]адм города'!E10+[7]жкх!E10</f>
        <v>12305.439</v>
      </c>
      <c r="F10" s="87">
        <f>[7]КОИН!F10+[7]ксз!F10+[7]мттп!F10+'[7]адм города'!F10+[7]жкх!F10</f>
        <v>0</v>
      </c>
      <c r="G10" s="87">
        <f>[7]КОИН!G10+[7]ксз!G10+[7]мттп!G10+'[7]адм города'!G10+[7]жкх!G10</f>
        <v>0</v>
      </c>
      <c r="H10" s="69"/>
      <c r="I10" s="69"/>
      <c r="J10" s="69"/>
      <c r="K10" s="69"/>
    </row>
    <row r="11" spans="1:11" ht="31.5">
      <c r="A11" s="79" t="s">
        <v>107</v>
      </c>
      <c r="B11" s="87">
        <f>[7]КОИН!B11+[7]ксз!B11+[7]мттп!B11+'[7]адм города'!B11+[7]жкх!B11</f>
        <v>11</v>
      </c>
      <c r="C11" s="87">
        <f>[7]КОИН!C11+[7]ксз!C11+[7]мттп!C11+'[7]адм города'!C11+[7]жкх!C11</f>
        <v>9374.24</v>
      </c>
      <c r="D11" s="87">
        <f>[7]КОИН!D11+[7]ксз!D11+[7]мттп!D11+'[7]адм города'!D11+[7]жкх!D11</f>
        <v>34</v>
      </c>
      <c r="E11" s="87">
        <f>[7]КОИН!E11+[7]ксз!E11+[7]мттп!E11+'[7]адм города'!E11+[7]жкх!E11</f>
        <v>3619.85</v>
      </c>
      <c r="F11" s="87">
        <f>[7]КОИН!F11+[7]ксз!F11+[7]мттп!F11+'[7]адм города'!F11+[7]жкх!F11</f>
        <v>0</v>
      </c>
      <c r="G11" s="87">
        <f>[7]КОИН!G11+[7]ксз!G11+[7]мттп!G11+'[7]адм города'!G11+[7]жкх!G11</f>
        <v>0</v>
      </c>
      <c r="H11" s="69"/>
      <c r="I11" s="69"/>
      <c r="J11" s="69"/>
      <c r="K11" s="69"/>
    </row>
    <row r="12" spans="1:11" ht="120" customHeight="1">
      <c r="A12" s="79" t="s">
        <v>104</v>
      </c>
      <c r="B12" s="87">
        <f>[7]КОИН!B12+[7]ксз!B12+[7]мттп!B12+'[7]адм города'!B12+[7]жкх!B12</f>
        <v>81</v>
      </c>
      <c r="C12" s="87">
        <f>[7]КОИН!C12+[7]ксз!C12+[7]мттп!C12+'[7]адм города'!C12+[7]жкх!C12</f>
        <v>67353.02</v>
      </c>
      <c r="D12" s="87">
        <f>[7]КОИН!D12+[7]ксз!D12+[7]мттп!D12+'[7]адм города'!D12+[7]жкх!D12</f>
        <v>800</v>
      </c>
      <c r="E12" s="87">
        <f>[7]КОИН!E12+[7]ксз!E12+[7]мттп!E12+'[7]адм города'!E12+[7]жкх!E12</f>
        <v>49476.14</v>
      </c>
      <c r="F12" s="87">
        <f>[7]КОИН!F12+[7]ксз!F12+[7]мттп!F12+'[7]адм города'!F12+[7]жкх!F12</f>
        <v>0</v>
      </c>
      <c r="G12" s="87">
        <f>[7]КОИН!G12+[7]ксз!G12+[7]мттп!G12+'[7]адм города'!G12+[7]жкх!G12</f>
        <v>0</v>
      </c>
      <c r="H12" s="69"/>
      <c r="I12" s="69"/>
      <c r="J12" s="69"/>
      <c r="K12" s="69"/>
    </row>
    <row r="13" spans="1:11">
      <c r="C13" s="16"/>
    </row>
    <row r="14" spans="1:11">
      <c r="C14" s="16"/>
    </row>
    <row r="15" spans="1:11" ht="12" customHeight="1"/>
  </sheetData>
  <mergeCells count="6">
    <mergeCell ref="A3:G3"/>
    <mergeCell ref="B4:F4"/>
    <mergeCell ref="A7:A8"/>
    <mergeCell ref="B7:C7"/>
    <mergeCell ref="D7:E7"/>
    <mergeCell ref="F7:G7"/>
  </mergeCells>
  <pageMargins left="0.70866141732283472" right="0.70866141732283472" top="0.74803149606299213" bottom="0.74803149606299213" header="0.31496062992125984" footer="0.31496062992125984"/>
  <pageSetup paperSize="9" scale="80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Всего по МО пр. №1-мз </vt:lpstr>
      <vt:lpstr>Всего по МО пр. №1-1мз </vt:lpstr>
      <vt:lpstr>Прил №2-мз</vt:lpstr>
      <vt:lpstr>прил №3-мз</vt:lpstr>
      <vt:lpstr>прил №6-мз</vt:lpstr>
      <vt:lpstr>прил №10</vt:lpstr>
      <vt:lpstr>'Всего по МО пр. №1-1мз '!Заголовки_для_печати</vt:lpstr>
      <vt:lpstr>'Всего по МО пр. №1-мз '!Заголовки_для_печати</vt:lpstr>
      <vt:lpstr>'Прил №2-мз'!Заголовки_для_печати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2018-07-12T07:50:37Z</cp:lastPrinted>
  <dcterms:created xsi:type="dcterms:W3CDTF">2010-01-11T03:41:37Z</dcterms:created>
  <dcterms:modified xsi:type="dcterms:W3CDTF">2018-10-08T06:10:24Z</dcterms:modified>
</cp:coreProperties>
</file>